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0\0501-1000\020-0927\50-Bidding\Bid Documents\Bid Documents\IFB 2026\"/>
    </mc:Choice>
  </mc:AlternateContent>
  <xr:revisionPtr revIDLastSave="0" documentId="13_ncr:1_{702261AC-1D87-4887-9A2B-D7D49477BA44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TRFC, TTC - SOSSAMAN TRK 120" sheetId="111" r:id="rId1"/>
    <sheet name="TRFC, TTC - PECOS" sheetId="108" r:id="rId2"/>
    <sheet name="TRFC, TTC - SOSSAMAN" sheetId="109" r:id="rId3"/>
    <sheet name="TRFC, TTC - ELLSWORTH" sheetId="110" r:id="rId4"/>
    <sheet name="TRFC, TTC - CRISMON" sheetId="112" r:id="rId5"/>
    <sheet name="TRFC, TTC - SIGNAL BUTTE" sheetId="113" r:id="rId6"/>
    <sheet name="TRFC, TTC - PECOS (EAST)" sheetId="118" r:id="rId7"/>
    <sheet name="UTIL, ELECTRICAL" sheetId="105" r:id="rId8"/>
  </sheets>
  <externalReferences>
    <externalReference r:id="rId9"/>
  </externalReferences>
  <definedNames>
    <definedName name="DYN.odp.masterdata.LogicalSystem.empty">'[1]Dynamic MasterData'!$A$1:$A$3</definedName>
    <definedName name="LINEITEM_TYPE_LIST">'[1]Static MasterData'!$H$3:$H$12</definedName>
    <definedName name="_xlnm.Print_Area" localSheetId="4">'TRFC, TTC - CRISMON'!$A$1:$F$27</definedName>
    <definedName name="_xlnm.Print_Area" localSheetId="3">'TRFC, TTC - ELLSWORTH'!$A$1:$F$35</definedName>
    <definedName name="_xlnm.Print_Area" localSheetId="1">'TRFC, TTC - PECOS'!$A$1:$F$37</definedName>
    <definedName name="_xlnm.Print_Area" localSheetId="6">'TRFC, TTC - PECOS (EAST)'!$A$1:$F$25</definedName>
    <definedName name="_xlnm.Print_Area" localSheetId="5">'TRFC, TTC - SIGNAL BUTTE'!$A$1:$F$27</definedName>
    <definedName name="_xlnm.Print_Area" localSheetId="2">'TRFC, TTC - SOSSAMAN'!$A$1:$F$35</definedName>
    <definedName name="_xlnm.Print_Area" localSheetId="0">'TRFC, TTC - SOSSAMAN TRK 120'!$A$1:$F$27</definedName>
    <definedName name="_xlnm.Print_Area" localSheetId="7">'UTIL, ELECTRICAL'!$A$1:$F$73</definedName>
    <definedName name="_xlnm.Print_Titles" localSheetId="4">'TRFC, TTC - CRISMON'!$1:$4</definedName>
    <definedName name="_xlnm.Print_Titles" localSheetId="3">'TRFC, TTC - ELLSWORTH'!$1:$4</definedName>
    <definedName name="_xlnm.Print_Titles" localSheetId="1">'TRFC, TTC - PECOS'!$1:$4</definedName>
    <definedName name="_xlnm.Print_Titles" localSheetId="6">'TRFC, TTC - PECOS (EAST)'!$1:$4</definedName>
    <definedName name="_xlnm.Print_Titles" localSheetId="5">'TRFC, TTC - SIGNAL BUTTE'!$1:$4</definedName>
    <definedName name="_xlnm.Print_Titles" localSheetId="2">'TRFC, TTC - SOSSAMAN'!$1:$4</definedName>
    <definedName name="_xlnm.Print_Titles" localSheetId="0">'TRFC, TTC - SOSSAMAN TRK 120'!$1:$4</definedName>
    <definedName name="_xlnm.Print_Titles" localSheetId="7">'UTIL, ELECTRICAL'!$1:$4</definedName>
    <definedName name="TABLE" localSheetId="4">'TRFC, TTC - CRISMON'!#REF!</definedName>
    <definedName name="TABLE" localSheetId="3">'TRFC, TTC - ELLSWORTH'!#REF!</definedName>
    <definedName name="TABLE" localSheetId="1">'TRFC, TTC - PECOS'!#REF!</definedName>
    <definedName name="TABLE" localSheetId="6">'TRFC, TTC - PECOS (EAST)'!#REF!</definedName>
    <definedName name="TABLE" localSheetId="5">'TRFC, TTC - SIGNAL BUTTE'!#REF!</definedName>
    <definedName name="TABLE" localSheetId="2">'TRFC, TTC - SOSSAMAN'!#REF!</definedName>
    <definedName name="TABLE" localSheetId="0">'TRFC, TTC - SOSSAMAN TRK 120'!#REF!</definedName>
    <definedName name="TABLE" localSheetId="7">'UTIL, ELECTRICAL'!#REF!</definedName>
    <definedName name="TABLE_10" localSheetId="4">'TRFC, TTC - CRISMON'!#REF!</definedName>
    <definedName name="TABLE_10" localSheetId="3">'TRFC, TTC - ELLSWORTH'!#REF!</definedName>
    <definedName name="TABLE_10" localSheetId="1">'TRFC, TTC - PECOS'!#REF!</definedName>
    <definedName name="TABLE_10" localSheetId="6">'TRFC, TTC - PECOS (EAST)'!#REF!</definedName>
    <definedName name="TABLE_10" localSheetId="5">'TRFC, TTC - SIGNAL BUTTE'!#REF!</definedName>
    <definedName name="TABLE_10" localSheetId="2">'TRFC, TTC - SOSSAMAN'!#REF!</definedName>
    <definedName name="TABLE_10" localSheetId="0">'TRFC, TTC - SOSSAMAN TRK 120'!#REF!</definedName>
    <definedName name="TABLE_10" localSheetId="7">'UTIL, ELECTRICAL'!#REF!</definedName>
    <definedName name="TABLE_11" localSheetId="4">'TRFC, TTC - CRISMON'!#REF!</definedName>
    <definedName name="TABLE_11" localSheetId="3">'TRFC, TTC - ELLSWORTH'!#REF!</definedName>
    <definedName name="TABLE_11" localSheetId="1">'TRFC, TTC - PECOS'!#REF!</definedName>
    <definedName name="TABLE_11" localSheetId="6">'TRFC, TTC - PECOS (EAST)'!#REF!</definedName>
    <definedName name="TABLE_11" localSheetId="5">'TRFC, TTC - SIGNAL BUTTE'!#REF!</definedName>
    <definedName name="TABLE_11" localSheetId="2">'TRFC, TTC - SOSSAMAN'!#REF!</definedName>
    <definedName name="TABLE_11" localSheetId="0">'TRFC, TTC - SOSSAMAN TRK 120'!#REF!</definedName>
    <definedName name="TABLE_11" localSheetId="7">'UTIL, ELECTRICAL'!#REF!</definedName>
    <definedName name="TABLE_12" localSheetId="4">'TRFC, TTC - CRISMON'!#REF!</definedName>
    <definedName name="TABLE_12" localSheetId="3">'TRFC, TTC - ELLSWORTH'!#REF!</definedName>
    <definedName name="TABLE_12" localSheetId="1">'TRFC, TTC - PECOS'!#REF!</definedName>
    <definedName name="TABLE_12" localSheetId="6">'TRFC, TTC - PECOS (EAST)'!#REF!</definedName>
    <definedName name="TABLE_12" localSheetId="5">'TRFC, TTC - SIGNAL BUTTE'!#REF!</definedName>
    <definedName name="TABLE_12" localSheetId="2">'TRFC, TTC - SOSSAMAN'!#REF!</definedName>
    <definedName name="TABLE_12" localSheetId="0">'TRFC, TTC - SOSSAMAN TRK 120'!#REF!</definedName>
    <definedName name="TABLE_12" localSheetId="7">'UTIL, ELECTRICAL'!#REF!</definedName>
    <definedName name="TABLE_13" localSheetId="4">'TRFC, TTC - CRISMON'!#REF!</definedName>
    <definedName name="TABLE_13" localSheetId="3">'TRFC, TTC - ELLSWORTH'!#REF!</definedName>
    <definedName name="TABLE_13" localSheetId="1">'TRFC, TTC - PECOS'!#REF!</definedName>
    <definedName name="TABLE_13" localSheetId="6">'TRFC, TTC - PECOS (EAST)'!#REF!</definedName>
    <definedName name="TABLE_13" localSheetId="5">'TRFC, TTC - SIGNAL BUTTE'!#REF!</definedName>
    <definedName name="TABLE_13" localSheetId="2">'TRFC, TTC - SOSSAMAN'!#REF!</definedName>
    <definedName name="TABLE_13" localSheetId="0">'TRFC, TTC - SOSSAMAN TRK 120'!#REF!</definedName>
    <definedName name="TABLE_13" localSheetId="7">'UTIL, ELECTRICAL'!#REF!</definedName>
    <definedName name="TABLE_14" localSheetId="4">'TRFC, TTC - CRISMON'!#REF!</definedName>
    <definedName name="TABLE_14" localSheetId="3">'TRFC, TTC - ELLSWORTH'!#REF!</definedName>
    <definedName name="TABLE_14" localSheetId="1">'TRFC, TTC - PECOS'!#REF!</definedName>
    <definedName name="TABLE_14" localSheetId="6">'TRFC, TTC - PECOS (EAST)'!#REF!</definedName>
    <definedName name="TABLE_14" localSheetId="5">'TRFC, TTC - SIGNAL BUTTE'!#REF!</definedName>
    <definedName name="TABLE_14" localSheetId="2">'TRFC, TTC - SOSSAMAN'!#REF!</definedName>
    <definedName name="TABLE_14" localSheetId="0">'TRFC, TTC - SOSSAMAN TRK 120'!#REF!</definedName>
    <definedName name="TABLE_14" localSheetId="7">'UTIL, ELECTRICAL'!#REF!</definedName>
    <definedName name="TABLE_15" localSheetId="4">'TRFC, TTC - CRISMON'!#REF!</definedName>
    <definedName name="TABLE_15" localSheetId="3">'TRFC, TTC - ELLSWORTH'!#REF!</definedName>
    <definedName name="TABLE_15" localSheetId="1">'TRFC, TTC - PECOS'!#REF!</definedName>
    <definedName name="TABLE_15" localSheetId="6">'TRFC, TTC - PECOS (EAST)'!#REF!</definedName>
    <definedName name="TABLE_15" localSheetId="5">'TRFC, TTC - SIGNAL BUTTE'!#REF!</definedName>
    <definedName name="TABLE_15" localSheetId="2">'TRFC, TTC - SOSSAMAN'!#REF!</definedName>
    <definedName name="TABLE_15" localSheetId="0">'TRFC, TTC - SOSSAMAN TRK 120'!#REF!</definedName>
    <definedName name="TABLE_15" localSheetId="7">'UTIL, ELECTRICAL'!#REF!</definedName>
    <definedName name="TABLE_16" localSheetId="4">'TRFC, TTC - CRISMON'!#REF!</definedName>
    <definedName name="TABLE_16" localSheetId="3">'TRFC, TTC - ELLSWORTH'!#REF!</definedName>
    <definedName name="TABLE_16" localSheetId="1">'TRFC, TTC - PECOS'!#REF!</definedName>
    <definedName name="TABLE_16" localSheetId="6">'TRFC, TTC - PECOS (EAST)'!#REF!</definedName>
    <definedName name="TABLE_16" localSheetId="5">'TRFC, TTC - SIGNAL BUTTE'!#REF!</definedName>
    <definedName name="TABLE_16" localSheetId="2">'TRFC, TTC - SOSSAMAN'!#REF!</definedName>
    <definedName name="TABLE_16" localSheetId="0">'TRFC, TTC - SOSSAMAN TRK 120'!#REF!</definedName>
    <definedName name="TABLE_16" localSheetId="7">'UTIL, ELECTRICAL'!#REF!</definedName>
    <definedName name="TABLE_17" localSheetId="4">'TRFC, TTC - CRISMON'!#REF!</definedName>
    <definedName name="TABLE_17" localSheetId="3">'TRFC, TTC - ELLSWORTH'!#REF!</definedName>
    <definedName name="TABLE_17" localSheetId="1">'TRFC, TTC - PECOS'!#REF!</definedName>
    <definedName name="TABLE_17" localSheetId="6">'TRFC, TTC - PECOS (EAST)'!#REF!</definedName>
    <definedName name="TABLE_17" localSheetId="5">'TRFC, TTC - SIGNAL BUTTE'!#REF!</definedName>
    <definedName name="TABLE_17" localSheetId="2">'TRFC, TTC - SOSSAMAN'!#REF!</definedName>
    <definedName name="TABLE_17" localSheetId="0">'TRFC, TTC - SOSSAMAN TRK 120'!#REF!</definedName>
    <definedName name="TABLE_17" localSheetId="7">'UTIL, ELECTRICAL'!#REF!</definedName>
    <definedName name="TABLE_18" localSheetId="4">'TRFC, TTC - CRISMON'!#REF!</definedName>
    <definedName name="TABLE_18" localSheetId="3">'TRFC, TTC - ELLSWORTH'!#REF!</definedName>
    <definedName name="TABLE_18" localSheetId="1">'TRFC, TTC - PECOS'!#REF!</definedName>
    <definedName name="TABLE_18" localSheetId="6">'TRFC, TTC - PECOS (EAST)'!#REF!</definedName>
    <definedName name="TABLE_18" localSheetId="5">'TRFC, TTC - SIGNAL BUTTE'!#REF!</definedName>
    <definedName name="TABLE_18" localSheetId="2">'TRFC, TTC - SOSSAMAN'!#REF!</definedName>
    <definedName name="TABLE_18" localSheetId="0">'TRFC, TTC - SOSSAMAN TRK 120'!#REF!</definedName>
    <definedName name="TABLE_18" localSheetId="7">'UTIL, ELECTRICAL'!#REF!</definedName>
    <definedName name="TABLE_19" localSheetId="4">'TRFC, TTC - CRISMON'!#REF!</definedName>
    <definedName name="TABLE_19" localSheetId="3">'TRFC, TTC - ELLSWORTH'!#REF!</definedName>
    <definedName name="TABLE_19" localSheetId="1">'TRFC, TTC - PECOS'!#REF!</definedName>
    <definedName name="TABLE_19" localSheetId="6">'TRFC, TTC - PECOS (EAST)'!#REF!</definedName>
    <definedName name="TABLE_19" localSheetId="5">'TRFC, TTC - SIGNAL BUTTE'!#REF!</definedName>
    <definedName name="TABLE_19" localSheetId="2">'TRFC, TTC - SOSSAMAN'!#REF!</definedName>
    <definedName name="TABLE_19" localSheetId="0">'TRFC, TTC - SOSSAMAN TRK 120'!#REF!</definedName>
    <definedName name="TABLE_19" localSheetId="7">'UTIL, ELECTRICAL'!#REF!</definedName>
    <definedName name="TABLE_2" localSheetId="4">'TRFC, TTC - CRISMON'!#REF!</definedName>
    <definedName name="TABLE_2" localSheetId="3">'TRFC, TTC - ELLSWORTH'!#REF!</definedName>
    <definedName name="TABLE_2" localSheetId="1">'TRFC, TTC - PECOS'!#REF!</definedName>
    <definedName name="TABLE_2" localSheetId="6">'TRFC, TTC - PECOS (EAST)'!#REF!</definedName>
    <definedName name="TABLE_2" localSheetId="5">'TRFC, TTC - SIGNAL BUTTE'!#REF!</definedName>
    <definedName name="TABLE_2" localSheetId="2">'TRFC, TTC - SOSSAMAN'!#REF!</definedName>
    <definedName name="TABLE_2" localSheetId="0">'TRFC, TTC - SOSSAMAN TRK 120'!#REF!</definedName>
    <definedName name="TABLE_2" localSheetId="7">'UTIL, ELECTRICAL'!#REF!</definedName>
    <definedName name="TABLE_20" localSheetId="4">'TRFC, TTC - CRISMON'!#REF!</definedName>
    <definedName name="TABLE_20" localSheetId="3">'TRFC, TTC - ELLSWORTH'!#REF!</definedName>
    <definedName name="TABLE_20" localSheetId="1">'TRFC, TTC - PECOS'!#REF!</definedName>
    <definedName name="TABLE_20" localSheetId="6">'TRFC, TTC - PECOS (EAST)'!#REF!</definedName>
    <definedName name="TABLE_20" localSheetId="5">'TRFC, TTC - SIGNAL BUTTE'!#REF!</definedName>
    <definedName name="TABLE_20" localSheetId="2">'TRFC, TTC - SOSSAMAN'!#REF!</definedName>
    <definedName name="TABLE_20" localSheetId="0">'TRFC, TTC - SOSSAMAN TRK 120'!#REF!</definedName>
    <definedName name="TABLE_20" localSheetId="7">'UTIL, ELECTRICAL'!#REF!</definedName>
    <definedName name="TABLE_21" localSheetId="4">'TRFC, TTC - CRISMON'!#REF!</definedName>
    <definedName name="TABLE_21" localSheetId="3">'TRFC, TTC - ELLSWORTH'!#REF!</definedName>
    <definedName name="TABLE_21" localSheetId="1">'TRFC, TTC - PECOS'!#REF!</definedName>
    <definedName name="TABLE_21" localSheetId="6">'TRFC, TTC - PECOS (EAST)'!#REF!</definedName>
    <definedName name="TABLE_21" localSheetId="5">'TRFC, TTC - SIGNAL BUTTE'!#REF!</definedName>
    <definedName name="TABLE_21" localSheetId="2">'TRFC, TTC - SOSSAMAN'!#REF!</definedName>
    <definedName name="TABLE_21" localSheetId="0">'TRFC, TTC - SOSSAMAN TRK 120'!#REF!</definedName>
    <definedName name="TABLE_21" localSheetId="7">'UTIL, ELECTRICAL'!#REF!</definedName>
    <definedName name="TABLE_22" localSheetId="4">'TRFC, TTC - CRISMON'!#REF!</definedName>
    <definedName name="TABLE_22" localSheetId="3">'TRFC, TTC - ELLSWORTH'!#REF!</definedName>
    <definedName name="TABLE_22" localSheetId="1">'TRFC, TTC - PECOS'!#REF!</definedName>
    <definedName name="TABLE_22" localSheetId="6">'TRFC, TTC - PECOS (EAST)'!#REF!</definedName>
    <definedName name="TABLE_22" localSheetId="5">'TRFC, TTC - SIGNAL BUTTE'!#REF!</definedName>
    <definedName name="TABLE_22" localSheetId="2">'TRFC, TTC - SOSSAMAN'!#REF!</definedName>
    <definedName name="TABLE_22" localSheetId="0">'TRFC, TTC - SOSSAMAN TRK 120'!#REF!</definedName>
    <definedName name="TABLE_22" localSheetId="7">'UTIL, ELECTRICAL'!#REF!</definedName>
    <definedName name="TABLE_23" localSheetId="4">'TRFC, TTC - CRISMON'!#REF!</definedName>
    <definedName name="TABLE_23" localSheetId="3">'TRFC, TTC - ELLSWORTH'!#REF!</definedName>
    <definedName name="TABLE_23" localSheetId="1">'TRFC, TTC - PECOS'!#REF!</definedName>
    <definedName name="TABLE_23" localSheetId="6">'TRFC, TTC - PECOS (EAST)'!#REF!</definedName>
    <definedName name="TABLE_23" localSheetId="5">'TRFC, TTC - SIGNAL BUTTE'!#REF!</definedName>
    <definedName name="TABLE_23" localSheetId="2">'TRFC, TTC - SOSSAMAN'!#REF!</definedName>
    <definedName name="TABLE_23" localSheetId="0">'TRFC, TTC - SOSSAMAN TRK 120'!#REF!</definedName>
    <definedName name="TABLE_23" localSheetId="7">'UTIL, ELECTRICAL'!#REF!</definedName>
    <definedName name="TABLE_24" localSheetId="4">'TRFC, TTC - CRISMON'!#REF!</definedName>
    <definedName name="TABLE_24" localSheetId="3">'TRFC, TTC - ELLSWORTH'!#REF!</definedName>
    <definedName name="TABLE_24" localSheetId="1">'TRFC, TTC - PECOS'!#REF!</definedName>
    <definedName name="TABLE_24" localSheetId="6">'TRFC, TTC - PECOS (EAST)'!#REF!</definedName>
    <definedName name="TABLE_24" localSheetId="5">'TRFC, TTC - SIGNAL BUTTE'!#REF!</definedName>
    <definedName name="TABLE_24" localSheetId="2">'TRFC, TTC - SOSSAMAN'!#REF!</definedName>
    <definedName name="TABLE_24" localSheetId="0">'TRFC, TTC - SOSSAMAN TRK 120'!#REF!</definedName>
    <definedName name="TABLE_24" localSheetId="7">'UTIL, ELECTRICAL'!#REF!</definedName>
    <definedName name="TABLE_25" localSheetId="4">'TRFC, TTC - CRISMON'!#REF!</definedName>
    <definedName name="TABLE_25" localSheetId="3">'TRFC, TTC - ELLSWORTH'!#REF!</definedName>
    <definedName name="TABLE_25" localSheetId="1">'TRFC, TTC - PECOS'!#REF!</definedName>
    <definedName name="TABLE_25" localSheetId="6">'TRFC, TTC - PECOS (EAST)'!#REF!</definedName>
    <definedName name="TABLE_25" localSheetId="5">'TRFC, TTC - SIGNAL BUTTE'!#REF!</definedName>
    <definedName name="TABLE_25" localSheetId="2">'TRFC, TTC - SOSSAMAN'!#REF!</definedName>
    <definedName name="TABLE_25" localSheetId="0">'TRFC, TTC - SOSSAMAN TRK 120'!#REF!</definedName>
    <definedName name="TABLE_25" localSheetId="7">'UTIL, ELECTRICAL'!#REF!</definedName>
    <definedName name="TABLE_26" localSheetId="4">'TRFC, TTC - CRISMON'!#REF!</definedName>
    <definedName name="TABLE_26" localSheetId="3">'TRFC, TTC - ELLSWORTH'!#REF!</definedName>
    <definedName name="TABLE_26" localSheetId="1">'TRFC, TTC - PECOS'!#REF!</definedName>
    <definedName name="TABLE_26" localSheetId="6">'TRFC, TTC - PECOS (EAST)'!#REF!</definedName>
    <definedName name="TABLE_26" localSheetId="5">'TRFC, TTC - SIGNAL BUTTE'!#REF!</definedName>
    <definedName name="TABLE_26" localSheetId="2">'TRFC, TTC - SOSSAMAN'!#REF!</definedName>
    <definedName name="TABLE_26" localSheetId="0">'TRFC, TTC - SOSSAMAN TRK 120'!#REF!</definedName>
    <definedName name="TABLE_26" localSheetId="7">'UTIL, ELECTRICAL'!#REF!</definedName>
    <definedName name="TABLE_27" localSheetId="4">'TRFC, TTC - CRISMON'!#REF!</definedName>
    <definedName name="TABLE_27" localSheetId="3">'TRFC, TTC - ELLSWORTH'!#REF!</definedName>
    <definedName name="TABLE_27" localSheetId="1">'TRFC, TTC - PECOS'!#REF!</definedName>
    <definedName name="TABLE_27" localSheetId="6">'TRFC, TTC - PECOS (EAST)'!#REF!</definedName>
    <definedName name="TABLE_27" localSheetId="5">'TRFC, TTC - SIGNAL BUTTE'!#REF!</definedName>
    <definedName name="TABLE_27" localSheetId="2">'TRFC, TTC - SOSSAMAN'!#REF!</definedName>
    <definedName name="TABLE_27" localSheetId="0">'TRFC, TTC - SOSSAMAN TRK 120'!#REF!</definedName>
    <definedName name="TABLE_27" localSheetId="7">'UTIL, ELECTRICAL'!#REF!</definedName>
    <definedName name="TABLE_28" localSheetId="4">'TRFC, TTC - CRISMON'!#REF!</definedName>
    <definedName name="TABLE_28" localSheetId="3">'TRFC, TTC - ELLSWORTH'!#REF!</definedName>
    <definedName name="TABLE_28" localSheetId="1">'TRFC, TTC - PECOS'!#REF!</definedName>
    <definedName name="TABLE_28" localSheetId="6">'TRFC, TTC - PECOS (EAST)'!#REF!</definedName>
    <definedName name="TABLE_28" localSheetId="5">'TRFC, TTC - SIGNAL BUTTE'!#REF!</definedName>
    <definedName name="TABLE_28" localSheetId="2">'TRFC, TTC - SOSSAMAN'!#REF!</definedName>
    <definedName name="TABLE_28" localSheetId="0">'TRFC, TTC - SOSSAMAN TRK 120'!#REF!</definedName>
    <definedName name="TABLE_28" localSheetId="7">'UTIL, ELECTRICAL'!#REF!</definedName>
    <definedName name="TABLE_29" localSheetId="4">'TRFC, TTC - CRISMON'!#REF!</definedName>
    <definedName name="TABLE_29" localSheetId="3">'TRFC, TTC - ELLSWORTH'!#REF!</definedName>
    <definedName name="TABLE_29" localSheetId="1">'TRFC, TTC - PECOS'!#REF!</definedName>
    <definedName name="TABLE_29" localSheetId="6">'TRFC, TTC - PECOS (EAST)'!#REF!</definedName>
    <definedName name="TABLE_29" localSheetId="5">'TRFC, TTC - SIGNAL BUTTE'!#REF!</definedName>
    <definedName name="TABLE_29" localSheetId="2">'TRFC, TTC - SOSSAMAN'!#REF!</definedName>
    <definedName name="TABLE_29" localSheetId="0">'TRFC, TTC - SOSSAMAN TRK 120'!#REF!</definedName>
    <definedName name="TABLE_29" localSheetId="7">'UTIL, ELECTRICAL'!#REF!</definedName>
    <definedName name="TABLE_3" localSheetId="4">'TRFC, TTC - CRISMON'!#REF!</definedName>
    <definedName name="TABLE_3" localSheetId="3">'TRFC, TTC - ELLSWORTH'!#REF!</definedName>
    <definedName name="TABLE_3" localSheetId="1">'TRFC, TTC - PECOS'!#REF!</definedName>
    <definedName name="TABLE_3" localSheetId="6">'TRFC, TTC - PECOS (EAST)'!#REF!</definedName>
    <definedName name="TABLE_3" localSheetId="5">'TRFC, TTC - SIGNAL BUTTE'!#REF!</definedName>
    <definedName name="TABLE_3" localSheetId="2">'TRFC, TTC - SOSSAMAN'!#REF!</definedName>
    <definedName name="TABLE_3" localSheetId="0">'TRFC, TTC - SOSSAMAN TRK 120'!#REF!</definedName>
    <definedName name="TABLE_3" localSheetId="7">'UTIL, ELECTRICAL'!#REF!</definedName>
    <definedName name="TABLE_30" localSheetId="4">'TRFC, TTC - CRISMON'!#REF!</definedName>
    <definedName name="TABLE_30" localSheetId="3">'TRFC, TTC - ELLSWORTH'!#REF!</definedName>
    <definedName name="TABLE_30" localSheetId="1">'TRFC, TTC - PECOS'!#REF!</definedName>
    <definedName name="TABLE_30" localSheetId="6">'TRFC, TTC - PECOS (EAST)'!#REF!</definedName>
    <definedName name="TABLE_30" localSheetId="5">'TRFC, TTC - SIGNAL BUTTE'!#REF!</definedName>
    <definedName name="TABLE_30" localSheetId="2">'TRFC, TTC - SOSSAMAN'!#REF!</definedName>
    <definedName name="TABLE_30" localSheetId="0">'TRFC, TTC - SOSSAMAN TRK 120'!#REF!</definedName>
    <definedName name="TABLE_30" localSheetId="7">'UTIL, ELECTRICAL'!#REF!</definedName>
    <definedName name="TABLE_31" localSheetId="4">'TRFC, TTC - CRISMON'!#REF!</definedName>
    <definedName name="TABLE_31" localSheetId="3">'TRFC, TTC - ELLSWORTH'!#REF!</definedName>
    <definedName name="TABLE_31" localSheetId="1">'TRFC, TTC - PECOS'!#REF!</definedName>
    <definedName name="TABLE_31" localSheetId="6">'TRFC, TTC - PECOS (EAST)'!#REF!</definedName>
    <definedName name="TABLE_31" localSheetId="5">'TRFC, TTC - SIGNAL BUTTE'!#REF!</definedName>
    <definedName name="TABLE_31" localSheetId="2">'TRFC, TTC - SOSSAMAN'!#REF!</definedName>
    <definedName name="TABLE_31" localSheetId="0">'TRFC, TTC - SOSSAMAN TRK 120'!#REF!</definedName>
    <definedName name="TABLE_31" localSheetId="7">'UTIL, ELECTRICAL'!#REF!</definedName>
    <definedName name="TABLE_32" localSheetId="4">'TRFC, TTC - CRISMON'!#REF!</definedName>
    <definedName name="TABLE_32" localSheetId="3">'TRFC, TTC - ELLSWORTH'!#REF!</definedName>
    <definedName name="TABLE_32" localSheetId="1">'TRFC, TTC - PECOS'!#REF!</definedName>
    <definedName name="TABLE_32" localSheetId="6">'TRFC, TTC - PECOS (EAST)'!#REF!</definedName>
    <definedName name="TABLE_32" localSheetId="5">'TRFC, TTC - SIGNAL BUTTE'!#REF!</definedName>
    <definedName name="TABLE_32" localSheetId="2">'TRFC, TTC - SOSSAMAN'!#REF!</definedName>
    <definedName name="TABLE_32" localSheetId="0">'TRFC, TTC - SOSSAMAN TRK 120'!#REF!</definedName>
    <definedName name="TABLE_32" localSheetId="7">'UTIL, ELECTRICAL'!#REF!</definedName>
    <definedName name="TABLE_33" localSheetId="4">'TRFC, TTC - CRISMON'!#REF!</definedName>
    <definedName name="TABLE_33" localSheetId="3">'TRFC, TTC - ELLSWORTH'!#REF!</definedName>
    <definedName name="TABLE_33" localSheetId="1">'TRFC, TTC - PECOS'!#REF!</definedName>
    <definedName name="TABLE_33" localSheetId="6">'TRFC, TTC - PECOS (EAST)'!#REF!</definedName>
    <definedName name="TABLE_33" localSheetId="5">'TRFC, TTC - SIGNAL BUTTE'!#REF!</definedName>
    <definedName name="TABLE_33" localSheetId="2">'TRFC, TTC - SOSSAMAN'!#REF!</definedName>
    <definedName name="TABLE_33" localSheetId="0">'TRFC, TTC - SOSSAMAN TRK 120'!#REF!</definedName>
    <definedName name="TABLE_33" localSheetId="7">'UTIL, ELECTRICAL'!#REF!</definedName>
    <definedName name="TABLE_34" localSheetId="4">'TRFC, TTC - CRISMON'!#REF!</definedName>
    <definedName name="TABLE_34" localSheetId="3">'TRFC, TTC - ELLSWORTH'!#REF!</definedName>
    <definedName name="TABLE_34" localSheetId="1">'TRFC, TTC - PECOS'!#REF!</definedName>
    <definedName name="TABLE_34" localSheetId="6">'TRFC, TTC - PECOS (EAST)'!#REF!</definedName>
    <definedName name="TABLE_34" localSheetId="5">'TRFC, TTC - SIGNAL BUTTE'!#REF!</definedName>
    <definedName name="TABLE_34" localSheetId="2">'TRFC, TTC - SOSSAMAN'!#REF!</definedName>
    <definedName name="TABLE_34" localSheetId="0">'TRFC, TTC - SOSSAMAN TRK 120'!#REF!</definedName>
    <definedName name="TABLE_34" localSheetId="7">'UTIL, ELECTRICAL'!#REF!</definedName>
    <definedName name="TABLE_35" localSheetId="4">'TRFC, TTC - CRISMON'!#REF!</definedName>
    <definedName name="TABLE_35" localSheetId="3">'TRFC, TTC - ELLSWORTH'!#REF!</definedName>
    <definedName name="TABLE_35" localSheetId="1">'TRFC, TTC - PECOS'!#REF!</definedName>
    <definedName name="TABLE_35" localSheetId="6">'TRFC, TTC - PECOS (EAST)'!#REF!</definedName>
    <definedName name="TABLE_35" localSheetId="5">'TRFC, TTC - SIGNAL BUTTE'!#REF!</definedName>
    <definedName name="TABLE_35" localSheetId="2">'TRFC, TTC - SOSSAMAN'!#REF!</definedName>
    <definedName name="TABLE_35" localSheetId="0">'TRFC, TTC - SOSSAMAN TRK 120'!#REF!</definedName>
    <definedName name="TABLE_35" localSheetId="7">'UTIL, ELECTRICAL'!#REF!</definedName>
    <definedName name="TABLE_36" localSheetId="4">'TRFC, TTC - CRISMON'!#REF!</definedName>
    <definedName name="TABLE_36" localSheetId="3">'TRFC, TTC - ELLSWORTH'!#REF!</definedName>
    <definedName name="TABLE_36" localSheetId="1">'TRFC, TTC - PECOS'!#REF!</definedName>
    <definedName name="TABLE_36" localSheetId="6">'TRFC, TTC - PECOS (EAST)'!#REF!</definedName>
    <definedName name="TABLE_36" localSheetId="5">'TRFC, TTC - SIGNAL BUTTE'!#REF!</definedName>
    <definedName name="TABLE_36" localSheetId="2">'TRFC, TTC - SOSSAMAN'!#REF!</definedName>
    <definedName name="TABLE_36" localSheetId="0">'TRFC, TTC - SOSSAMAN TRK 120'!#REF!</definedName>
    <definedName name="TABLE_36" localSheetId="7">'UTIL, ELECTRICAL'!#REF!</definedName>
    <definedName name="TABLE_37" localSheetId="4">'TRFC, TTC - CRISMON'!#REF!</definedName>
    <definedName name="TABLE_37" localSheetId="3">'TRFC, TTC - ELLSWORTH'!#REF!</definedName>
    <definedName name="TABLE_37" localSheetId="1">'TRFC, TTC - PECOS'!#REF!</definedName>
    <definedName name="TABLE_37" localSheetId="6">'TRFC, TTC - PECOS (EAST)'!#REF!</definedName>
    <definedName name="TABLE_37" localSheetId="5">'TRFC, TTC - SIGNAL BUTTE'!#REF!</definedName>
    <definedName name="TABLE_37" localSheetId="2">'TRFC, TTC - SOSSAMAN'!#REF!</definedName>
    <definedName name="TABLE_37" localSheetId="0">'TRFC, TTC - SOSSAMAN TRK 120'!#REF!</definedName>
    <definedName name="TABLE_37" localSheetId="7">'UTIL, ELECTRICAL'!#REF!</definedName>
    <definedName name="TABLE_38" localSheetId="4">'TRFC, TTC - CRISMON'!#REF!</definedName>
    <definedName name="TABLE_38" localSheetId="3">'TRFC, TTC - ELLSWORTH'!#REF!</definedName>
    <definedName name="TABLE_38" localSheetId="1">'TRFC, TTC - PECOS'!#REF!</definedName>
    <definedName name="TABLE_38" localSheetId="6">'TRFC, TTC - PECOS (EAST)'!#REF!</definedName>
    <definedName name="TABLE_38" localSheetId="5">'TRFC, TTC - SIGNAL BUTTE'!#REF!</definedName>
    <definedName name="TABLE_38" localSheetId="2">'TRFC, TTC - SOSSAMAN'!#REF!</definedName>
    <definedName name="TABLE_38" localSheetId="0">'TRFC, TTC - SOSSAMAN TRK 120'!#REF!</definedName>
    <definedName name="TABLE_38" localSheetId="7">'UTIL, ELECTRICAL'!#REF!</definedName>
    <definedName name="TABLE_39" localSheetId="4">'TRFC, TTC - CRISMON'!#REF!</definedName>
    <definedName name="TABLE_39" localSheetId="3">'TRFC, TTC - ELLSWORTH'!#REF!</definedName>
    <definedName name="TABLE_39" localSheetId="1">'TRFC, TTC - PECOS'!#REF!</definedName>
    <definedName name="TABLE_39" localSheetId="6">'TRFC, TTC - PECOS (EAST)'!#REF!</definedName>
    <definedName name="TABLE_39" localSheetId="5">'TRFC, TTC - SIGNAL BUTTE'!#REF!</definedName>
    <definedName name="TABLE_39" localSheetId="2">'TRFC, TTC - SOSSAMAN'!#REF!</definedName>
    <definedName name="TABLE_39" localSheetId="0">'TRFC, TTC - SOSSAMAN TRK 120'!#REF!</definedName>
    <definedName name="TABLE_39" localSheetId="7">'UTIL, ELECTRICAL'!#REF!</definedName>
    <definedName name="TABLE_4" localSheetId="4">'TRFC, TTC - CRISMON'!#REF!</definedName>
    <definedName name="TABLE_4" localSheetId="3">'TRFC, TTC - ELLSWORTH'!#REF!</definedName>
    <definedName name="TABLE_4" localSheetId="1">'TRFC, TTC - PECOS'!#REF!</definedName>
    <definedName name="TABLE_4" localSheetId="6">'TRFC, TTC - PECOS (EAST)'!#REF!</definedName>
    <definedName name="TABLE_4" localSheetId="5">'TRFC, TTC - SIGNAL BUTTE'!#REF!</definedName>
    <definedName name="TABLE_4" localSheetId="2">'TRFC, TTC - SOSSAMAN'!#REF!</definedName>
    <definedName name="TABLE_4" localSheetId="0">'TRFC, TTC - SOSSAMAN TRK 120'!#REF!</definedName>
    <definedName name="TABLE_4" localSheetId="7">'UTIL, ELECTRICAL'!#REF!</definedName>
    <definedName name="TABLE_40" localSheetId="4">'TRFC, TTC - CRISMON'!#REF!</definedName>
    <definedName name="TABLE_40" localSheetId="3">'TRFC, TTC - ELLSWORTH'!#REF!</definedName>
    <definedName name="TABLE_40" localSheetId="1">'TRFC, TTC - PECOS'!#REF!</definedName>
    <definedName name="TABLE_40" localSheetId="6">'TRFC, TTC - PECOS (EAST)'!#REF!</definedName>
    <definedName name="TABLE_40" localSheetId="5">'TRFC, TTC - SIGNAL BUTTE'!#REF!</definedName>
    <definedName name="TABLE_40" localSheetId="2">'TRFC, TTC - SOSSAMAN'!#REF!</definedName>
    <definedName name="TABLE_40" localSheetId="0">'TRFC, TTC - SOSSAMAN TRK 120'!#REF!</definedName>
    <definedName name="TABLE_40" localSheetId="7">'UTIL, ELECTRICAL'!#REF!</definedName>
    <definedName name="TABLE_41" localSheetId="4">'TRFC, TTC - CRISMON'!#REF!</definedName>
    <definedName name="TABLE_41" localSheetId="3">'TRFC, TTC - ELLSWORTH'!#REF!</definedName>
    <definedName name="TABLE_41" localSheetId="1">'TRFC, TTC - PECOS'!#REF!</definedName>
    <definedName name="TABLE_41" localSheetId="6">'TRFC, TTC - PECOS (EAST)'!#REF!</definedName>
    <definedName name="TABLE_41" localSheetId="5">'TRFC, TTC - SIGNAL BUTTE'!#REF!</definedName>
    <definedName name="TABLE_41" localSheetId="2">'TRFC, TTC - SOSSAMAN'!#REF!</definedName>
    <definedName name="TABLE_41" localSheetId="0">'TRFC, TTC - SOSSAMAN TRK 120'!#REF!</definedName>
    <definedName name="TABLE_41" localSheetId="7">'UTIL, ELECTRICAL'!#REF!</definedName>
    <definedName name="TABLE_42" localSheetId="4">'TRFC, TTC - CRISMON'!#REF!</definedName>
    <definedName name="TABLE_42" localSheetId="3">'TRFC, TTC - ELLSWORTH'!#REF!</definedName>
    <definedName name="TABLE_42" localSheetId="1">'TRFC, TTC - PECOS'!#REF!</definedName>
    <definedName name="TABLE_42" localSheetId="6">'TRFC, TTC - PECOS (EAST)'!#REF!</definedName>
    <definedName name="TABLE_42" localSheetId="5">'TRFC, TTC - SIGNAL BUTTE'!#REF!</definedName>
    <definedName name="TABLE_42" localSheetId="2">'TRFC, TTC - SOSSAMAN'!#REF!</definedName>
    <definedName name="TABLE_42" localSheetId="0">'TRFC, TTC - SOSSAMAN TRK 120'!#REF!</definedName>
    <definedName name="TABLE_42" localSheetId="7">'UTIL, ELECTRICAL'!#REF!</definedName>
    <definedName name="TABLE_43" localSheetId="4">'TRFC, TTC - CRISMON'!#REF!</definedName>
    <definedName name="TABLE_43" localSheetId="3">'TRFC, TTC - ELLSWORTH'!#REF!</definedName>
    <definedName name="TABLE_43" localSheetId="1">'TRFC, TTC - PECOS'!#REF!</definedName>
    <definedName name="TABLE_43" localSheetId="6">'TRFC, TTC - PECOS (EAST)'!#REF!</definedName>
    <definedName name="TABLE_43" localSheetId="5">'TRFC, TTC - SIGNAL BUTTE'!#REF!</definedName>
    <definedName name="TABLE_43" localSheetId="2">'TRFC, TTC - SOSSAMAN'!#REF!</definedName>
    <definedName name="TABLE_43" localSheetId="0">'TRFC, TTC - SOSSAMAN TRK 120'!#REF!</definedName>
    <definedName name="TABLE_43" localSheetId="7">'UTIL, ELECTRICAL'!#REF!</definedName>
    <definedName name="TABLE_44" localSheetId="4">'TRFC, TTC - CRISMON'!#REF!</definedName>
    <definedName name="TABLE_44" localSheetId="3">'TRFC, TTC - ELLSWORTH'!#REF!</definedName>
    <definedName name="TABLE_44" localSheetId="1">'TRFC, TTC - PECOS'!#REF!</definedName>
    <definedName name="TABLE_44" localSheetId="6">'TRFC, TTC - PECOS (EAST)'!#REF!</definedName>
    <definedName name="TABLE_44" localSheetId="5">'TRFC, TTC - SIGNAL BUTTE'!#REF!</definedName>
    <definedName name="TABLE_44" localSheetId="2">'TRFC, TTC - SOSSAMAN'!#REF!</definedName>
    <definedName name="TABLE_44" localSheetId="0">'TRFC, TTC - SOSSAMAN TRK 120'!#REF!</definedName>
    <definedName name="TABLE_44" localSheetId="7">'UTIL, ELECTRICAL'!#REF!</definedName>
    <definedName name="TABLE_45" localSheetId="4">'TRFC, TTC - CRISMON'!#REF!</definedName>
    <definedName name="TABLE_45" localSheetId="3">'TRFC, TTC - ELLSWORTH'!#REF!</definedName>
    <definedName name="TABLE_45" localSheetId="1">'TRFC, TTC - PECOS'!#REF!</definedName>
    <definedName name="TABLE_45" localSheetId="6">'TRFC, TTC - PECOS (EAST)'!#REF!</definedName>
    <definedName name="TABLE_45" localSheetId="5">'TRFC, TTC - SIGNAL BUTTE'!#REF!</definedName>
    <definedName name="TABLE_45" localSheetId="2">'TRFC, TTC - SOSSAMAN'!#REF!</definedName>
    <definedName name="TABLE_45" localSheetId="0">'TRFC, TTC - SOSSAMAN TRK 120'!#REF!</definedName>
    <definedName name="TABLE_45" localSheetId="7">'UTIL, ELECTRICAL'!#REF!</definedName>
    <definedName name="TABLE_46" localSheetId="4">'TRFC, TTC - CRISMON'!#REF!</definedName>
    <definedName name="TABLE_46" localSheetId="3">'TRFC, TTC - ELLSWORTH'!#REF!</definedName>
    <definedName name="TABLE_46" localSheetId="1">'TRFC, TTC - PECOS'!#REF!</definedName>
    <definedName name="TABLE_46" localSheetId="6">'TRFC, TTC - PECOS (EAST)'!#REF!</definedName>
    <definedName name="TABLE_46" localSheetId="5">'TRFC, TTC - SIGNAL BUTTE'!#REF!</definedName>
    <definedName name="TABLE_46" localSheetId="2">'TRFC, TTC - SOSSAMAN'!#REF!</definedName>
    <definedName name="TABLE_46" localSheetId="0">'TRFC, TTC - SOSSAMAN TRK 120'!#REF!</definedName>
    <definedName name="TABLE_46" localSheetId="7">'UTIL, ELECTRICAL'!#REF!</definedName>
    <definedName name="TABLE_47" localSheetId="4">'TRFC, TTC - CRISMON'!#REF!</definedName>
    <definedName name="TABLE_47" localSheetId="3">'TRFC, TTC - ELLSWORTH'!#REF!</definedName>
    <definedName name="TABLE_47" localSheetId="1">'TRFC, TTC - PECOS'!#REF!</definedName>
    <definedName name="TABLE_47" localSheetId="6">'TRFC, TTC - PECOS (EAST)'!#REF!</definedName>
    <definedName name="TABLE_47" localSheetId="5">'TRFC, TTC - SIGNAL BUTTE'!#REF!</definedName>
    <definedName name="TABLE_47" localSheetId="2">'TRFC, TTC - SOSSAMAN'!#REF!</definedName>
    <definedName name="TABLE_47" localSheetId="0">'TRFC, TTC - SOSSAMAN TRK 120'!#REF!</definedName>
    <definedName name="TABLE_47" localSheetId="7">'UTIL, ELECTRICAL'!#REF!</definedName>
    <definedName name="TABLE_48" localSheetId="4">'TRFC, TTC - CRISMON'!#REF!</definedName>
    <definedName name="TABLE_48" localSheetId="3">'TRFC, TTC - ELLSWORTH'!#REF!</definedName>
    <definedName name="TABLE_48" localSheetId="1">'TRFC, TTC - PECOS'!#REF!</definedName>
    <definedName name="TABLE_48" localSheetId="6">'TRFC, TTC - PECOS (EAST)'!#REF!</definedName>
    <definedName name="TABLE_48" localSheetId="5">'TRFC, TTC - SIGNAL BUTTE'!#REF!</definedName>
    <definedName name="TABLE_48" localSheetId="2">'TRFC, TTC - SOSSAMAN'!#REF!</definedName>
    <definedName name="TABLE_48" localSheetId="0">'TRFC, TTC - SOSSAMAN TRK 120'!#REF!</definedName>
    <definedName name="TABLE_48" localSheetId="7">'UTIL, ELECTRICAL'!#REF!</definedName>
    <definedName name="TABLE_49" localSheetId="4">'TRFC, TTC - CRISMON'!#REF!</definedName>
    <definedName name="TABLE_49" localSheetId="3">'TRFC, TTC - ELLSWORTH'!#REF!</definedName>
    <definedName name="TABLE_49" localSheetId="1">'TRFC, TTC - PECOS'!#REF!</definedName>
    <definedName name="TABLE_49" localSheetId="6">'TRFC, TTC - PECOS (EAST)'!#REF!</definedName>
    <definedName name="TABLE_49" localSheetId="5">'TRFC, TTC - SIGNAL BUTTE'!#REF!</definedName>
    <definedName name="TABLE_49" localSheetId="2">'TRFC, TTC - SOSSAMAN'!#REF!</definedName>
    <definedName name="TABLE_49" localSheetId="0">'TRFC, TTC - SOSSAMAN TRK 120'!#REF!</definedName>
    <definedName name="TABLE_49" localSheetId="7">'UTIL, ELECTRICAL'!#REF!</definedName>
    <definedName name="TABLE_5" localSheetId="4">'TRFC, TTC - CRISMON'!#REF!</definedName>
    <definedName name="TABLE_5" localSheetId="3">'TRFC, TTC - ELLSWORTH'!#REF!</definedName>
    <definedName name="TABLE_5" localSheetId="1">'TRFC, TTC - PECOS'!#REF!</definedName>
    <definedName name="TABLE_5" localSheetId="6">'TRFC, TTC - PECOS (EAST)'!#REF!</definedName>
    <definedName name="TABLE_5" localSheetId="5">'TRFC, TTC - SIGNAL BUTTE'!#REF!</definedName>
    <definedName name="TABLE_5" localSheetId="2">'TRFC, TTC - SOSSAMAN'!#REF!</definedName>
    <definedName name="TABLE_5" localSheetId="0">'TRFC, TTC - SOSSAMAN TRK 120'!#REF!</definedName>
    <definedName name="TABLE_5" localSheetId="7">'UTIL, ELECTRICAL'!#REF!</definedName>
    <definedName name="TABLE_50" localSheetId="4">'TRFC, TTC - CRISMON'!#REF!</definedName>
    <definedName name="TABLE_50" localSheetId="3">'TRFC, TTC - ELLSWORTH'!#REF!</definedName>
    <definedName name="TABLE_50" localSheetId="1">'TRFC, TTC - PECOS'!#REF!</definedName>
    <definedName name="TABLE_50" localSheetId="6">'TRFC, TTC - PECOS (EAST)'!#REF!</definedName>
    <definedName name="TABLE_50" localSheetId="5">'TRFC, TTC - SIGNAL BUTTE'!#REF!</definedName>
    <definedName name="TABLE_50" localSheetId="2">'TRFC, TTC - SOSSAMAN'!#REF!</definedName>
    <definedName name="TABLE_50" localSheetId="0">'TRFC, TTC - SOSSAMAN TRK 120'!#REF!</definedName>
    <definedName name="TABLE_50" localSheetId="7">'UTIL, ELECTRICAL'!#REF!</definedName>
    <definedName name="TABLE_6" localSheetId="4">'TRFC, TTC - CRISMON'!#REF!</definedName>
    <definedName name="TABLE_6" localSheetId="3">'TRFC, TTC - ELLSWORTH'!#REF!</definedName>
    <definedName name="TABLE_6" localSheetId="1">'TRFC, TTC - PECOS'!#REF!</definedName>
    <definedName name="TABLE_6" localSheetId="6">'TRFC, TTC - PECOS (EAST)'!#REF!</definedName>
    <definedName name="TABLE_6" localSheetId="5">'TRFC, TTC - SIGNAL BUTTE'!#REF!</definedName>
    <definedName name="TABLE_6" localSheetId="2">'TRFC, TTC - SOSSAMAN'!#REF!</definedName>
    <definedName name="TABLE_6" localSheetId="0">'TRFC, TTC - SOSSAMAN TRK 120'!#REF!</definedName>
    <definedName name="TABLE_6" localSheetId="7">'UTIL, ELECTRICAL'!#REF!</definedName>
    <definedName name="TABLE_7" localSheetId="4">'TRFC, TTC - CRISMON'!#REF!</definedName>
    <definedName name="TABLE_7" localSheetId="3">'TRFC, TTC - ELLSWORTH'!#REF!</definedName>
    <definedName name="TABLE_7" localSheetId="1">'TRFC, TTC - PECOS'!#REF!</definedName>
    <definedName name="TABLE_7" localSheetId="6">'TRFC, TTC - PECOS (EAST)'!#REF!</definedName>
    <definedName name="TABLE_7" localSheetId="5">'TRFC, TTC - SIGNAL BUTTE'!#REF!</definedName>
    <definedName name="TABLE_7" localSheetId="2">'TRFC, TTC - SOSSAMAN'!#REF!</definedName>
    <definedName name="TABLE_7" localSheetId="0">'TRFC, TTC - SOSSAMAN TRK 120'!#REF!</definedName>
    <definedName name="TABLE_7" localSheetId="7">'UTIL, ELECTRICAL'!#REF!</definedName>
    <definedName name="TABLE_8" localSheetId="4">'TRFC, TTC - CRISMON'!#REF!</definedName>
    <definedName name="TABLE_8" localSheetId="3">'TRFC, TTC - ELLSWORTH'!#REF!</definedName>
    <definedName name="TABLE_8" localSheetId="1">'TRFC, TTC - PECOS'!#REF!</definedName>
    <definedName name="TABLE_8" localSheetId="6">'TRFC, TTC - PECOS (EAST)'!#REF!</definedName>
    <definedName name="TABLE_8" localSheetId="5">'TRFC, TTC - SIGNAL BUTTE'!#REF!</definedName>
    <definedName name="TABLE_8" localSheetId="2">'TRFC, TTC - SOSSAMAN'!#REF!</definedName>
    <definedName name="TABLE_8" localSheetId="0">'TRFC, TTC - SOSSAMAN TRK 120'!#REF!</definedName>
    <definedName name="TABLE_8" localSheetId="7">'UTIL, ELECTRICAL'!#REF!</definedName>
    <definedName name="TABLE_9" localSheetId="4">'TRFC, TTC - CRISMON'!#REF!</definedName>
    <definedName name="TABLE_9" localSheetId="3">'TRFC, TTC - ELLSWORTH'!#REF!</definedName>
    <definedName name="TABLE_9" localSheetId="1">'TRFC, TTC - PECOS'!#REF!</definedName>
    <definedName name="TABLE_9" localSheetId="6">'TRFC, TTC - PECOS (EAST)'!#REF!</definedName>
    <definedName name="TABLE_9" localSheetId="5">'TRFC, TTC - SIGNAL BUTTE'!#REF!</definedName>
    <definedName name="TABLE_9" localSheetId="2">'TRFC, TTC - SOSSAMAN'!#REF!</definedName>
    <definedName name="TABLE_9" localSheetId="0">'TRFC, TTC - SOSSAMAN TRK 120'!#REF!</definedName>
    <definedName name="TABLE_9" localSheetId="7">'UTIL, ELECTRICAL'!#REF!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1" l="1"/>
  <c r="F26" i="108"/>
  <c r="F24" i="109"/>
  <c r="F26" i="110"/>
  <c r="F24" i="110"/>
  <c r="F16" i="112"/>
  <c r="F16" i="113"/>
  <c r="F10" i="118"/>
  <c r="F10" i="111"/>
  <c r="F10" i="108"/>
  <c r="F10" i="109"/>
  <c r="F10" i="110"/>
  <c r="F10" i="112"/>
  <c r="F13" i="118"/>
  <c r="F195" i="105"/>
  <c r="F193" i="105" l="1"/>
  <c r="F192" i="105"/>
  <c r="F191" i="105"/>
  <c r="F190" i="105"/>
  <c r="F189" i="105"/>
  <c r="F188" i="105"/>
  <c r="F187" i="105"/>
  <c r="F186" i="105"/>
  <c r="F185" i="105"/>
  <c r="F182" i="105"/>
  <c r="F181" i="105"/>
  <c r="F180" i="105"/>
  <c r="F179" i="105"/>
  <c r="F178" i="105"/>
  <c r="F177" i="105"/>
  <c r="F176" i="105"/>
  <c r="F175" i="105"/>
  <c r="F174" i="105"/>
  <c r="F173" i="105"/>
  <c r="F170" i="105"/>
  <c r="F169" i="105"/>
  <c r="F168" i="105"/>
  <c r="F167" i="105"/>
  <c r="F166" i="105"/>
  <c r="F165" i="105"/>
  <c r="F164" i="105"/>
  <c r="F163" i="105"/>
  <c r="F162" i="105"/>
  <c r="C159" i="105"/>
  <c r="F159" i="105" s="1"/>
  <c r="F158" i="105"/>
  <c r="C157" i="105"/>
  <c r="F157" i="105" s="1"/>
  <c r="C156" i="105"/>
  <c r="F156" i="105" s="1"/>
  <c r="C155" i="105"/>
  <c r="F155" i="105" s="1"/>
  <c r="C154" i="105"/>
  <c r="F154" i="105" s="1"/>
  <c r="C153" i="105"/>
  <c r="F153" i="105" s="1"/>
  <c r="C152" i="105"/>
  <c r="F152" i="105" s="1"/>
  <c r="F151" i="105"/>
  <c r="F150" i="105"/>
  <c r="C149" i="105"/>
  <c r="F149" i="105" s="1"/>
  <c r="C148" i="105"/>
  <c r="F148" i="105" s="1"/>
  <c r="C147" i="105"/>
  <c r="F147" i="105" s="1"/>
  <c r="C146" i="105"/>
  <c r="F146" i="105" s="1"/>
  <c r="F145" i="105"/>
  <c r="F144" i="105"/>
  <c r="C143" i="105"/>
  <c r="F143" i="105" s="1"/>
  <c r="F142" i="105"/>
  <c r="F141" i="105"/>
  <c r="F140" i="105"/>
  <c r="F139" i="105"/>
  <c r="F138" i="105"/>
  <c r="F137" i="105"/>
  <c r="C134" i="105"/>
  <c r="F134" i="105" s="1"/>
  <c r="F133" i="105"/>
  <c r="F132" i="105"/>
  <c r="F131" i="105"/>
  <c r="F130" i="105"/>
  <c r="F129" i="105"/>
  <c r="F128" i="105"/>
  <c r="F127" i="105"/>
  <c r="F126" i="105"/>
  <c r="F125" i="105"/>
  <c r="F124" i="105"/>
  <c r="F123" i="105"/>
  <c r="F122" i="105"/>
  <c r="F121" i="105"/>
  <c r="F120" i="105"/>
  <c r="F119" i="105"/>
  <c r="F118" i="105"/>
  <c r="F117" i="105"/>
  <c r="F116" i="105"/>
  <c r="F115" i="105"/>
  <c r="F112" i="105"/>
  <c r="F111" i="105"/>
  <c r="F110" i="105"/>
  <c r="F109" i="105"/>
  <c r="F108" i="105"/>
  <c r="F107" i="105"/>
  <c r="F106" i="105"/>
  <c r="F105" i="105"/>
  <c r="F104" i="105"/>
  <c r="F103" i="105"/>
  <c r="F102" i="105"/>
  <c r="F101" i="105"/>
  <c r="F100" i="105"/>
  <c r="F97" i="105"/>
  <c r="F96" i="105"/>
  <c r="F95" i="105"/>
  <c r="C94" i="105"/>
  <c r="F94" i="105" s="1"/>
  <c r="F93" i="105"/>
  <c r="F92" i="105"/>
  <c r="F91" i="105"/>
  <c r="F90" i="105"/>
  <c r="F89" i="105"/>
  <c r="F88" i="105"/>
  <c r="F87" i="105"/>
  <c r="F86" i="105"/>
  <c r="F85" i="105"/>
  <c r="F84" i="105"/>
  <c r="F83" i="105"/>
  <c r="F82" i="105"/>
  <c r="F81" i="105"/>
  <c r="F80" i="105"/>
  <c r="F79" i="105"/>
  <c r="F78" i="105"/>
  <c r="F77" i="105"/>
  <c r="F74" i="105"/>
  <c r="F73" i="105"/>
  <c r="F72" i="105"/>
  <c r="F71" i="105"/>
  <c r="F70" i="105"/>
  <c r="F69" i="105"/>
  <c r="F68" i="105"/>
  <c r="F67" i="105"/>
  <c r="F66" i="105"/>
  <c r="F65" i="105"/>
  <c r="F64" i="105"/>
  <c r="F61" i="105"/>
  <c r="F59" i="105"/>
  <c r="F58" i="105"/>
  <c r="F57" i="105"/>
  <c r="F56" i="105"/>
  <c r="F55" i="105"/>
  <c r="F54" i="105"/>
  <c r="F53" i="105"/>
  <c r="F52" i="105"/>
  <c r="F51" i="105"/>
  <c r="F50" i="105"/>
  <c r="F49" i="105"/>
  <c r="F48" i="105"/>
  <c r="F47" i="105"/>
  <c r="F46" i="105"/>
  <c r="F45" i="105"/>
  <c r="F44" i="105"/>
  <c r="F43" i="105"/>
  <c r="F42" i="105"/>
  <c r="F41" i="105"/>
  <c r="F40" i="105"/>
  <c r="F39" i="105"/>
  <c r="F38" i="105"/>
  <c r="F37" i="105"/>
  <c r="F36" i="105"/>
  <c r="F35" i="105"/>
  <c r="F34" i="105"/>
  <c r="F33" i="105"/>
  <c r="F32" i="105"/>
  <c r="F31" i="105"/>
  <c r="F30" i="105"/>
  <c r="F29" i="105"/>
  <c r="F28" i="105"/>
  <c r="F27" i="105"/>
  <c r="F26" i="105"/>
  <c r="F25" i="105"/>
  <c r="F24" i="105"/>
  <c r="F23" i="105"/>
  <c r="F22" i="105"/>
  <c r="F21" i="105"/>
  <c r="F19" i="105"/>
  <c r="F18" i="105"/>
  <c r="F17" i="105"/>
  <c r="F16" i="105"/>
  <c r="F15" i="105"/>
  <c r="F14" i="105"/>
  <c r="F13" i="105"/>
  <c r="F12" i="105"/>
  <c r="F11" i="105"/>
  <c r="F10" i="105"/>
  <c r="F9" i="105"/>
  <c r="F12" i="118" l="1"/>
  <c r="F10" i="113"/>
  <c r="F23" i="110"/>
  <c r="F22" i="110"/>
  <c r="F21" i="110"/>
  <c r="F20" i="110"/>
  <c r="F14" i="110"/>
  <c r="F13" i="110"/>
  <c r="F15" i="109"/>
  <c r="F19" i="108"/>
  <c r="F21" i="108"/>
  <c r="F11" i="111"/>
  <c r="F12" i="111"/>
  <c r="F14" i="118" l="1"/>
  <c r="F11" i="118"/>
  <c r="F9" i="118"/>
  <c r="F8" i="118"/>
  <c r="F14" i="113"/>
  <c r="F14" i="112"/>
  <c r="F22" i="109"/>
  <c r="F24" i="108"/>
  <c r="F14" i="111"/>
  <c r="F16" i="118" l="1"/>
  <c r="F15" i="113" l="1"/>
  <c r="F13" i="113"/>
  <c r="F12" i="113"/>
  <c r="F11" i="113"/>
  <c r="F9" i="113"/>
  <c r="F8" i="113"/>
  <c r="F15" i="112"/>
  <c r="F13" i="112"/>
  <c r="F12" i="112"/>
  <c r="F11" i="112"/>
  <c r="F9" i="112"/>
  <c r="F8" i="112"/>
  <c r="F18" i="113" l="1"/>
  <c r="F18" i="112"/>
  <c r="F15" i="111"/>
  <c r="F13" i="111"/>
  <c r="F9" i="111"/>
  <c r="F8" i="111"/>
  <c r="F18" i="111" s="1"/>
  <c r="F17" i="110"/>
  <c r="F18" i="109"/>
  <c r="F18" i="108"/>
  <c r="F19" i="110"/>
  <c r="F18" i="110"/>
  <c r="F16" i="110"/>
  <c r="F15" i="110"/>
  <c r="F12" i="110"/>
  <c r="F11" i="110"/>
  <c r="F9" i="110"/>
  <c r="F8" i="110"/>
  <c r="F23" i="109"/>
  <c r="F20" i="109"/>
  <c r="F21" i="109"/>
  <c r="F19" i="109"/>
  <c r="F17" i="109"/>
  <c r="F16" i="109"/>
  <c r="F14" i="109"/>
  <c r="F13" i="109"/>
  <c r="F12" i="109"/>
  <c r="F11" i="109"/>
  <c r="F9" i="109"/>
  <c r="F8" i="109"/>
  <c r="F26" i="109" l="1"/>
  <c r="F11" i="108"/>
  <c r="F12" i="108"/>
  <c r="F13" i="108"/>
  <c r="F14" i="108"/>
  <c r="F15" i="108"/>
  <c r="F16" i="108"/>
  <c r="F17" i="108"/>
  <c r="F20" i="108"/>
  <c r="F22" i="108"/>
  <c r="F23" i="108"/>
  <c r="F25" i="108"/>
  <c r="F8" i="108"/>
  <c r="F9" i="108"/>
  <c r="F28" i="108" l="1"/>
</calcChain>
</file>

<file path=xl/sharedStrings.xml><?xml version="1.0" encoding="utf-8"?>
<sst xmlns="http://schemas.openxmlformats.org/spreadsheetml/2006/main" count="895" uniqueCount="266">
  <si>
    <t>QTY</t>
  </si>
  <si>
    <t>UOM</t>
  </si>
  <si>
    <t>LF</t>
  </si>
  <si>
    <t>EA</t>
  </si>
  <si>
    <t>LS</t>
  </si>
  <si>
    <t>Service Item Description</t>
  </si>
  <si>
    <t>Max Rate</t>
  </si>
  <si>
    <t>Total Amount</t>
  </si>
  <si>
    <t>NOTES</t>
  </si>
  <si>
    <t>TOTAL</t>
  </si>
  <si>
    <t>Conduct and Submit Findings for Arc Flash Analysis - Complete</t>
  </si>
  <si>
    <t>Concrete filled pipe bollards</t>
  </si>
  <si>
    <t>NOTE:</t>
  </si>
  <si>
    <t xml:space="preserve">the work for the purpose of establishing a unit price for any additional work deemed necessary, in writing, </t>
  </si>
  <si>
    <t xml:space="preserve">by the Railroad and establishing a basis for a monthly pay schedule. These quantities are estimates only and </t>
  </si>
  <si>
    <t xml:space="preserve">Quantities listed above are estimated amounts to solely demonstrate a magnitude of the item involved in </t>
  </si>
  <si>
    <t xml:space="preserve">are not to be relied upon by the Contractor as a material take-off for the work at hand. The Contractor is solely </t>
  </si>
  <si>
    <t xml:space="preserve">responsible for determining the actual quantities involved for fully completing the project and shall not rely on the </t>
  </si>
  <si>
    <t>numbers above for estimating or ordering.</t>
  </si>
  <si>
    <t>One Year Maintenance Contract</t>
  </si>
  <si>
    <t>Pole grounding assemblies</t>
  </si>
  <si>
    <t>Horizontal Boring and Set Up, include steel casing</t>
  </si>
  <si>
    <t>Equipment Rack w/ Foundation - Large</t>
  </si>
  <si>
    <t>Equipment Rack w/ Foundation - Small</t>
  </si>
  <si>
    <t>1" Conduit - RGS only</t>
  </si>
  <si>
    <t>2" Conduit - RGS</t>
  </si>
  <si>
    <t>2" Conduit - PVC</t>
  </si>
  <si>
    <t>Includes all fittings, elbows, weather-tight connectors</t>
  </si>
  <si>
    <t>UTIL, ELECTRICAL, COMPLETE</t>
  </si>
  <si>
    <t>Include luminaire, options, &amp; mounting bracket</t>
  </si>
  <si>
    <t>Roadway light</t>
  </si>
  <si>
    <t>Repair surface to match surrounding</t>
  </si>
  <si>
    <t>Trenching and Backfill for direct bury conduits</t>
  </si>
  <si>
    <t>Aerial marker balls</t>
  </si>
  <si>
    <t>Guying</t>
  </si>
  <si>
    <t>Include pole, hardware</t>
  </si>
  <si>
    <t>Wood Pole, Secondary assembly - 45', class 3</t>
  </si>
  <si>
    <t>Electrical devices, 240V</t>
  </si>
  <si>
    <t>Electrical devices, 120V</t>
  </si>
  <si>
    <t xml:space="preserve">Disconnect, heavy duty, 240V, 30A </t>
  </si>
  <si>
    <t xml:space="preserve">Disconnect, heavy duty, 240V, 100A </t>
  </si>
  <si>
    <t xml:space="preserve">Disconnect, heavy duty, 240V, 200A </t>
  </si>
  <si>
    <t xml:space="preserve">Disconnect, heavy duty, service-rated, 240V, 100A </t>
  </si>
  <si>
    <t>meets all local utility requirements</t>
  </si>
  <si>
    <t xml:space="preserve">Disconnect, heavy duty, service-rated, 240V, 200A </t>
  </si>
  <si>
    <t>Meter socket, 240V, 100A</t>
  </si>
  <si>
    <t>Meter socket, 240V, 200A</t>
  </si>
  <si>
    <t>Wireway, NEMA 3R, at rack</t>
  </si>
  <si>
    <t>3" Conduit - PVC</t>
  </si>
  <si>
    <t>3" Conduit - RGS</t>
  </si>
  <si>
    <t>1-1/4" Conduit - RGS only</t>
  </si>
  <si>
    <t>1" Conduit - PVC</t>
  </si>
  <si>
    <t>#6 Triplex, OH conductor</t>
  </si>
  <si>
    <t>#4 Triplex, OH conductor</t>
  </si>
  <si>
    <t>XHHW-2 STRANDED #4/0</t>
  </si>
  <si>
    <t>XHHW-2 STRANDED #3/0</t>
  </si>
  <si>
    <t>XHHW-2 STRANDED #2/0</t>
  </si>
  <si>
    <t>XHHW-2 STRANDED #1/0</t>
  </si>
  <si>
    <t>XHHW-2 STRANDED #1</t>
  </si>
  <si>
    <t>XHHW-2 STRANDED #2</t>
  </si>
  <si>
    <t>XHHW-2 STRANDED #4</t>
  </si>
  <si>
    <t>XHHW-2 STRANDED #6</t>
  </si>
  <si>
    <t>XHHW-2 STRANDED #8</t>
  </si>
  <si>
    <t>XHHW-2 STRANDED #10</t>
  </si>
  <si>
    <t>XHHW-2 STRANDED #12</t>
  </si>
  <si>
    <t>Utility coordination (site meetings, inspections, etc.)</t>
  </si>
  <si>
    <t>For all service drop locations</t>
  </si>
  <si>
    <t>TRFC, TRAFFIC CONTROL</t>
  </si>
  <si>
    <t>Phase 1 - Temporary Shoring</t>
  </si>
  <si>
    <t>Phase 2 - Temporary Shoring</t>
  </si>
  <si>
    <t>SY</t>
  </si>
  <si>
    <t>All Phases - agency/contractor/utility coordination, applications, obtainment of all TTC permits, haul routes, etc.</t>
  </si>
  <si>
    <t>All Phases - TTC layout, engineering design, drawings for all phases of construction</t>
  </si>
  <si>
    <t>Phase 1 - temporary shoring system (engineering design, installation, maintenance, removal)</t>
  </si>
  <si>
    <t>Phase 1A - install TTC for shoofly construction (pavement markings, barricading, signing, flagging)</t>
  </si>
  <si>
    <t>Phase 1A - construct temporary shoofly (grading, aggregate base course, temporary pavement)</t>
  </si>
  <si>
    <t>Phase 2 - temporary shoring system (engineering design, installation, maintenance, removal)</t>
  </si>
  <si>
    <t>Phase 3 - install TTC detour (pavement markings, barricading, signing, flagging)</t>
  </si>
  <si>
    <t>Phase 3 - construct pavement along track panels</t>
  </si>
  <si>
    <t>Phase 1A - Install TTC</t>
  </si>
  <si>
    <t>All Phases - TTC Design &amp; Plans</t>
  </si>
  <si>
    <t>All Phases - Coordination &amp; Permitting</t>
  </si>
  <si>
    <t>Phase 1A - Construct Temporary Shoofly</t>
  </si>
  <si>
    <t>Phase 1B - Install TTC</t>
  </si>
  <si>
    <t>Phase 2 - Install TTC</t>
  </si>
  <si>
    <t>Phase 3 - Remove Temporary Pavement</t>
  </si>
  <si>
    <t>Phase 3 - Construct Crossing Pavement</t>
  </si>
  <si>
    <t>Phase 3 - Remove Crossing Pavement &amp; Prepare Trackbed</t>
  </si>
  <si>
    <t>Phase 3 - remove crossing pavement &amp; prepare trackbed (saw cut, remove pavement, grading, place subballast)</t>
  </si>
  <si>
    <t>Phase 2 - remove shoofly pavement, finish grading</t>
  </si>
  <si>
    <t>Phase 1 - Install TTC Detour</t>
  </si>
  <si>
    <t>Phase 1 - install TTC detour (pavement markings, barricading, signing, flagging)</t>
  </si>
  <si>
    <t>Phase 2 - install TTC detour (pavement markings, barricading, signing, flagging)</t>
  </si>
  <si>
    <t>Phase 2 - remove crossing pavement &amp; prepare trackbed (saw cut, remove pavement, grading, place subballast)</t>
  </si>
  <si>
    <t>Phase 2 - Construct Crossing Pavement</t>
  </si>
  <si>
    <t>Phase 2 - Remove Crossing Pavement &amp; Prepare Trackbed</t>
  </si>
  <si>
    <t>Phase 2 - Install TTC Detour</t>
  </si>
  <si>
    <t>Phase 2 - construct pavement along track panels</t>
  </si>
  <si>
    <t>Sossaman Road (Track 120), PH004</t>
  </si>
  <si>
    <t>Phase 2 - Remove Shoofly Pavement</t>
  </si>
  <si>
    <t>Temporary Traffic Control</t>
  </si>
  <si>
    <t>E001 to E501</t>
  </si>
  <si>
    <t>UTIL, ELECTRICAL, COMPLETE (Bid Line Item 10.01)</t>
  </si>
  <si>
    <t>Enter total in 1 LS for Line Item 10.01 - UTIL, ELECTRICAL, COMPLETE</t>
  </si>
  <si>
    <t>TRFC, TRAFFIC CONTROL (Bid Line Item 5.01)</t>
  </si>
  <si>
    <t>Enter total in 1 LS for Line Item 5.01 - TRFC, TRAFFIC CONTROL</t>
  </si>
  <si>
    <t>TRFC, TRAFFIC CONTROL (Bid Line Item 6.01)</t>
  </si>
  <si>
    <t>Enter total in 1 LS for Line Item 6.01 - TRFC, TRAFFIC CONTROL</t>
  </si>
  <si>
    <t>2-1/2" Conduit - PVC</t>
  </si>
  <si>
    <t>Trenching/racking for utility conduits/concrete encasement</t>
  </si>
  <si>
    <t>3/4" Conduit - RGS</t>
  </si>
  <si>
    <t>3/4" Conduit - PVC</t>
  </si>
  <si>
    <t>Junction boxes 8"x8"x4" NEMA 3R</t>
  </si>
  <si>
    <t xml:space="preserve">Any conduit installation at 3' below and above. Includes all fittings, elbows, weather-tight connectors </t>
  </si>
  <si>
    <t>Supports 3 or more devices (disconnects, meters, etc) - includes RGS supports</t>
  </si>
  <si>
    <t>Refer to Spec Section 26 99 00 for contractor responsibilities</t>
  </si>
  <si>
    <t>Conduit not included</t>
  </si>
  <si>
    <t>Includes bare #6 conductor, ground rod, and connections</t>
  </si>
  <si>
    <t>With fuses</t>
  </si>
  <si>
    <t>Encase to provide 3" cover on all sides of conduits; includes spacers</t>
  </si>
  <si>
    <t>Supports &lt;3 devices (disconnects, meters, etc.) - includes RGS supports</t>
  </si>
  <si>
    <t>Pecos Road</t>
  </si>
  <si>
    <t>Sossaman Road</t>
  </si>
  <si>
    <t>Phase 2 - Install 6" Dia. Underdrain</t>
  </si>
  <si>
    <t>Exhibit S - PIRATE Industrial Lead - 3/9/2026</t>
  </si>
  <si>
    <t>Pecos Road, PH005 to PH012</t>
  </si>
  <si>
    <t>Sossaman Road, PH013 to PH018</t>
  </si>
  <si>
    <t>Ellsworth Road, PH019 to PH027</t>
  </si>
  <si>
    <t>Crismon Road, PH028</t>
  </si>
  <si>
    <t>Phase 1 - Install TTC</t>
  </si>
  <si>
    <t>Phase 1 - Construct Temporary Shoofly</t>
  </si>
  <si>
    <t>Phase 1 - Temporary Paving</t>
  </si>
  <si>
    <t>Phase 1 - install TTC for shoofly construction (pavement markings, barricading, signing, flagging)</t>
  </si>
  <si>
    <t>Phase 1 - install TTC for diverting traffic to temporary shoofly (pavement markings, barricading, signing, flagging)</t>
  </si>
  <si>
    <t>Phase 2 - Temporary Paving</t>
  </si>
  <si>
    <t>Phase 2 - install TTC for diverting traffic to Phase 1 improvements (pavement markings, barricading, signing, flagging)</t>
  </si>
  <si>
    <t>Phase 3 - remove temporary pavement from Phase 2</t>
  </si>
  <si>
    <t>Phase 3 - remove temporary access drive pavement from Phase 2</t>
  </si>
  <si>
    <t>Phase 4 - Remove Temporary Pavement</t>
  </si>
  <si>
    <t>Phase 4 - remove temporary pavement from Phase 3</t>
  </si>
  <si>
    <t>Phase 4 - Remove Crossing Pavement &amp; Prepare Trackbed</t>
  </si>
  <si>
    <t>Phase 4 - remove crossing pavement &amp; prepare trackbed (saw cut, remove pavement, grading, place subballast)</t>
  </si>
  <si>
    <t>Phase 4 - Install 6" Dia. Underdrain</t>
  </si>
  <si>
    <t>Phase 4 - Construct Crossing Pavement</t>
  </si>
  <si>
    <t>Phase 1 - Install TTC (Full-Closure, Detour)</t>
  </si>
  <si>
    <t>Phase 4 - Install TTC (Full-Closure, Detour)</t>
  </si>
  <si>
    <t>Phase 1A - Temporary Shoring</t>
  </si>
  <si>
    <t>Phase 1B - install TTC for access drive closure</t>
  </si>
  <si>
    <t>Phase 3 - Install TTC</t>
  </si>
  <si>
    <t>Phase 3 - install TTC for access drive closure</t>
  </si>
  <si>
    <t>Phase 4 - install 6" underdrain, both sides (cap on south, outlet to north ditches)</t>
  </si>
  <si>
    <t>Phase 4 - construct pavement along track panels</t>
  </si>
  <si>
    <t>Phase 2 - construct temporary pavement necessary for Phase 3 (grading, aggregate base course, asphalt)</t>
  </si>
  <si>
    <t>Phase 2 - install TTC for diverting traffic to Phase 1A &amp; 1B pavement construction (pavement markings, barricading, signing, flagging)</t>
  </si>
  <si>
    <t>Phase 3 - Install TTC (Full-Closure, Detour)</t>
  </si>
  <si>
    <t>Phase 3 - Install 6" Dia. Underdrain</t>
  </si>
  <si>
    <t>Phase 1 - Construct Temporary Median Pavement</t>
  </si>
  <si>
    <t>Phase 1 - install TTC for diverting traffic to temporary shoofly and median crossovers (pavement markings, barricading, signing, flagging)</t>
  </si>
  <si>
    <t>Phase 2 - Remove Temporary Median Pavement</t>
  </si>
  <si>
    <t>Phase 2 - remove median pavement (adj. fiber pull boxes, reconstruct median curb, backfill median, landscaping)</t>
  </si>
  <si>
    <t>Phase 3 - Remove Temporary Shoofly Pavement</t>
  </si>
  <si>
    <t>Phase 1 - Install TTC (Lane Shift)</t>
  </si>
  <si>
    <t>Phase 1 - construct temporary pavement necessary for lane shift (grading, aggregate base course, asphalt)</t>
  </si>
  <si>
    <t xml:space="preserve">Common </t>
  </si>
  <si>
    <t>ME1</t>
  </si>
  <si>
    <t>E201</t>
  </si>
  <si>
    <t>ME2</t>
  </si>
  <si>
    <t>E202</t>
  </si>
  <si>
    <t xml:space="preserve">Disconnect, heavy duty, 240V, 70A </t>
  </si>
  <si>
    <t>ME3</t>
  </si>
  <si>
    <t>E203</t>
  </si>
  <si>
    <t>ME4</t>
  </si>
  <si>
    <t>E205</t>
  </si>
  <si>
    <t>1-1/4" Conduit - RGS</t>
  </si>
  <si>
    <t>ME5</t>
  </si>
  <si>
    <t>E206-E210</t>
  </si>
  <si>
    <t>Meter socket, 240V, 320A</t>
  </si>
  <si>
    <t xml:space="preserve">Disconnect, heavy duty, service-rated, 240V, 300A </t>
  </si>
  <si>
    <t xml:space="preserve">Disconnect, heavy duty, service-rated, 480V, 125A </t>
  </si>
  <si>
    <t xml:space="preserve">Disconnect, heavy duty, 240V, 250A </t>
  </si>
  <si>
    <t xml:space="preserve">Disconnect, heavy duty, 480V, 100A </t>
  </si>
  <si>
    <t xml:space="preserve">Disconnect, heavy duty, 480V, 30A </t>
  </si>
  <si>
    <t>Transformer 120/240-480V 50 KVA</t>
  </si>
  <si>
    <t>Step up transformer</t>
  </si>
  <si>
    <t xml:space="preserve">Disconnect, heavy duty, 480V, 125A </t>
  </si>
  <si>
    <t>Junction boxes 12"x12"x4" NEMA 3R</t>
  </si>
  <si>
    <t>1-1/4" Conduit - PVC</t>
  </si>
  <si>
    <t>XHHW-2 STRANDED #300</t>
  </si>
  <si>
    <t>ME8</t>
  </si>
  <si>
    <t>E211</t>
  </si>
  <si>
    <t>ME9</t>
  </si>
  <si>
    <t>E212</t>
  </si>
  <si>
    <t>ME10</t>
  </si>
  <si>
    <t>E213</t>
  </si>
  <si>
    <t>Quantity-206</t>
  </si>
  <si>
    <t>-Meter Socket, 240V, 320A - ME5</t>
  </si>
  <si>
    <t>-Disconnect, heavy Duty, Service rated, 240V, 300A - MSW5</t>
  </si>
  <si>
    <t>-Disconnect, heavy Duty, 240V, 70A - SW5A</t>
  </si>
  <si>
    <t>-Disconnect, heavy Duty, 240V, 250A - SW5B</t>
  </si>
  <si>
    <t>-Transformer 50 KVA - T1</t>
  </si>
  <si>
    <t>-Disconnect, heavy Duty, 480V, 125A - SW5C</t>
  </si>
  <si>
    <t>-(1) Wire Way</t>
  </si>
  <si>
    <t>-(1)Junction Box 1 - 8"x8"</t>
  </si>
  <si>
    <t>-(155') 3"C</t>
  </si>
  <si>
    <t xml:space="preserve">-(945+945=1890') 2-#300, 1-#2 G, 3"C </t>
  </si>
  <si>
    <t>Quantity-207</t>
  </si>
  <si>
    <t>-Disconnect, heavy Duty, Service rated, 480V, 125A - MSW6</t>
  </si>
  <si>
    <t>-Disconnect, heavy Duty, 480V, 100A - SW6A</t>
  </si>
  <si>
    <t>-Disconnect, heavy Duty, 480V, 30A - SW6B</t>
  </si>
  <si>
    <t>-(3)Junction Box 1 - 8"x8"</t>
  </si>
  <si>
    <t>-(2)Wood Pole, Secondary Assembly-45', Class 3</t>
  </si>
  <si>
    <t>-(2) L1 Lights</t>
  </si>
  <si>
    <t>-(187+143+402=732') 2-#6, #6G, 1 1/4"C</t>
  </si>
  <si>
    <t xml:space="preserve">-(684+684=1368') 2-#300, 1-#2 G, 3"C </t>
  </si>
  <si>
    <t>Quantity-208</t>
  </si>
  <si>
    <t>-(2)Junction Box 2 - 12"x12"</t>
  </si>
  <si>
    <t>-(434+870+88=1392') 2-#6, #6G, 1 1/4"C</t>
  </si>
  <si>
    <t>Quantity-209</t>
  </si>
  <si>
    <t>-(1)Junction Box 2 - 12"x12"</t>
  </si>
  <si>
    <t>-(783+619=1402') 2-#6, #6G, 1 1/4"C</t>
  </si>
  <si>
    <t>Quantity-210</t>
  </si>
  <si>
    <t>-(1) Junction Box 1- 8"x8"</t>
  </si>
  <si>
    <t>-SW7 - Disconnect, heavy Duty, 480V, 30A</t>
  </si>
  <si>
    <t>-(2) L1 light</t>
  </si>
  <si>
    <t>-(237+159=396') 2-#6, #6G, 1 1/4"C</t>
  </si>
  <si>
    <t>Meets all local utility requirements</t>
  </si>
  <si>
    <t>Enter total in 1 LS for Line Item 5.13 - TRFC, TRAFFIC CONTROL</t>
  </si>
  <si>
    <t>TRFC, TRAFFIC CONTROL (Bid Line Item 5.13)</t>
  </si>
  <si>
    <t>TRFC, TRAFFIC CONTROL (Bid Line Item 5.45)</t>
  </si>
  <si>
    <t>Enter total in 1 LS for Line Item 5.45 - TRFC, TRAFFIC CONTROL</t>
  </si>
  <si>
    <t>TRFC, TRAFFIC CONTROL (Bid Line Item 6.26)</t>
  </si>
  <si>
    <t>Enter total in 1 LS for Line Item 6.26 - TRFC, TRAFFIC CONTROL</t>
  </si>
  <si>
    <t>TRFC, TRAFFIC CONTROL (Bid Line Item 6.43)</t>
  </si>
  <si>
    <t>Enter total in 1 LS for Line Item 6.43 - TRFC, TRAFFIC CONTROL</t>
  </si>
  <si>
    <t>TRFC, TRAFFIC CONTROL (Bid Line Item 6.58)</t>
  </si>
  <si>
    <t>Enter total in 1 LS for Line Item 6.58 - TRFC, TRAFFIC CONTROL</t>
  </si>
  <si>
    <t>Signal Butte Road, PH029</t>
  </si>
  <si>
    <t>Pecos Road (East) Half-Street Improvements, R042</t>
  </si>
  <si>
    <t>All Phases - COM TTC Fees (contractor reimbursement)</t>
  </si>
  <si>
    <t>Phase 1 - TTC for installation of temporary pavement for lane shift (pavement markings, barricading, signing, flagging)</t>
  </si>
  <si>
    <t>Phase 2 - Restoration</t>
  </si>
  <si>
    <t>Phase 2 - TTC to divert traffic to lane shift</t>
  </si>
  <si>
    <t>Phase 1 - install TTC for temporary shoofly construction (pavement markings, barricading, signing, flagging)</t>
  </si>
  <si>
    <t>Phase 1 - construct temporary shoofly (sawcut/remove exist. pavement, grading, aggregate base course, temporary pavement)</t>
  </si>
  <si>
    <t>Phase 2 - construct temporary pavement necessary for Phase 2 (grading, aggregate base course, asphalt)</t>
  </si>
  <si>
    <t>All Phases - COM TTC Fees</t>
  </si>
  <si>
    <t>Phase 2 - install 6" underdrain, south side only</t>
  </si>
  <si>
    <t>Phase 2 - install 6" underdrain, both sides</t>
  </si>
  <si>
    <t>Phase 1 - construct temporary shoofly (remove sidewalk, remove curb, remove access drives, grading, aggregate base course, temporary pavement)</t>
  </si>
  <si>
    <t>Phase 1 - install TTC for temporary median pavement (pavement markings, barricading, signing, flagging)</t>
  </si>
  <si>
    <t>Phase 1 - construct temporary median pavement (remove curb, grading, adj. fiber pull boxes, aggregate base course, temporary pavement)</t>
  </si>
  <si>
    <t>Phase 2 - install TTC for diverting NB traffic to Phase 1 improvements (pavement markings, barricading, signing, flagging)</t>
  </si>
  <si>
    <t>Phase 3 - install TTC to divert SB traffic to Phase 2 improvements (pavement markings, barricading, signing, flagging)</t>
  </si>
  <si>
    <t>Phase 3 - remove temporary shoofly (reconstruct sidewalk, reconstruct access drives, culvert)</t>
  </si>
  <si>
    <t>Phase 4 - Restoration</t>
  </si>
  <si>
    <t>Phase 4 - remove TTC and temporary pavements, restore site, open to traffic</t>
  </si>
  <si>
    <t>Phase 2 - remove TTC and temporary pavements, restore site, open to traffic</t>
  </si>
  <si>
    <t>Phase 1 - Install TTC (Shoofly Pavement)</t>
  </si>
  <si>
    <t>Phase 2 - Install TTC (Full-Closure, Detour)</t>
  </si>
  <si>
    <t>Phase 1 - Install TTC (Temporary Median Pavement)</t>
  </si>
  <si>
    <t>Phase 4 - install TTC detour (pavement markings, barricading, signing, flagging)</t>
  </si>
  <si>
    <t>Phase 4 - install 6" underdrain, both sides (cap on west, outlet to Ellsworth Channel)</t>
  </si>
  <si>
    <t>Phase 3 - Restoration</t>
  </si>
  <si>
    <t>Phase 3 - remove TTC and temporary pavements, restore site, open to traffic</t>
  </si>
  <si>
    <t>Phase 1A - temporary shoring system (engineering design, installation, maintenance, removal)</t>
  </si>
  <si>
    <t>Phase 3 - install 6" underdrain, both sides (cap on east, outlet to west ditches)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</si>
</sst>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_(&quot;$&quot;* #,##0.00_);_(&quot;$&quot;* \(#,##0.00\);_(&quot;$&quot;* &quot;-&quot;_);_(@_)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u/>
      <sz val="10"/>
      <color rgb="FF999900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u/>
      <sz val="10"/>
      <color rgb="FF669999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Helv"/>
    </font>
    <font>
      <sz val="10"/>
      <name val="Times New Roman"/>
      <family val="1"/>
    </font>
    <font>
      <u/>
      <sz val="10"/>
      <name val="Arial"/>
      <family val="2"/>
    </font>
    <font>
      <b/>
      <sz val="10"/>
      <color rgb="FFFF0000"/>
      <name val="Arial"/>
      <family val="2"/>
    </font>
    <font>
      <strike/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0" applyNumberFormat="0" applyBorder="0" applyAlignment="0" applyProtection="0"/>
    <xf numFmtId="0" fontId="15" fillId="27" borderId="7" applyNumberFormat="0" applyAlignment="0" applyProtection="0"/>
    <xf numFmtId="0" fontId="16" fillId="28" borderId="8" applyNumberFormat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7" applyNumberFormat="0" applyAlignment="0" applyProtection="0"/>
    <xf numFmtId="0" fontId="25" fillId="0" borderId="12" applyNumberFormat="0" applyFill="0" applyAlignment="0" applyProtection="0"/>
    <xf numFmtId="0" fontId="26" fillId="31" borderId="0" applyNumberFormat="0" applyBorder="0" applyAlignment="0" applyProtection="0"/>
    <xf numFmtId="0" fontId="11" fillId="0" borderId="0"/>
    <xf numFmtId="0" fontId="12" fillId="0" borderId="0"/>
    <xf numFmtId="0" fontId="7" fillId="0" borderId="0"/>
    <xf numFmtId="0" fontId="12" fillId="32" borderId="13" applyNumberFormat="0" applyFont="0" applyAlignment="0" applyProtection="0"/>
    <xf numFmtId="0" fontId="27" fillId="27" borderId="14" applyNumberFormat="0" applyAlignment="0" applyProtection="0"/>
    <xf numFmtId="0" fontId="28" fillId="0" borderId="0" applyNumberFormat="0" applyFill="0" applyBorder="0" applyAlignment="0" applyProtection="0"/>
    <xf numFmtId="0" fontId="29" fillId="0" borderId="15" applyNumberFormat="0" applyFill="0" applyAlignment="0" applyProtection="0"/>
    <xf numFmtId="0" fontId="30" fillId="0" borderId="0" applyNumberFormat="0" applyFill="0" applyBorder="0" applyAlignment="0" applyProtection="0"/>
    <xf numFmtId="0" fontId="6" fillId="0" borderId="0"/>
    <xf numFmtId="9" fontId="7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5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4" fontId="31" fillId="0" borderId="0" applyFont="0" applyFill="0" applyBorder="0" applyAlignment="0" applyProtection="0"/>
    <xf numFmtId="0" fontId="3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89">
    <xf numFmtId="0" fontId="0" fillId="0" borderId="0" xfId="0"/>
    <xf numFmtId="0" fontId="7" fillId="0" borderId="1" xfId="44" applyBorder="1" applyAlignment="1">
      <alignment horizontal="center" vertical="top" wrapText="1"/>
    </xf>
    <xf numFmtId="165" fontId="8" fillId="0" borderId="1" xfId="28" applyNumberFormat="1" applyFont="1" applyFill="1" applyBorder="1" applyAlignment="1">
      <alignment horizontal="center" vertical="top"/>
    </xf>
    <xf numFmtId="0" fontId="7" fillId="0" borderId="0" xfId="44" applyAlignment="1">
      <alignment horizontal="center"/>
    </xf>
    <xf numFmtId="0" fontId="8" fillId="0" borderId="0" xfId="44" applyFont="1" applyAlignment="1">
      <alignment horizontal="center"/>
    </xf>
    <xf numFmtId="0" fontId="7" fillId="0" borderId="6" xfId="44" applyBorder="1" applyAlignment="1">
      <alignment vertical="top"/>
    </xf>
    <xf numFmtId="0" fontId="7" fillId="0" borderId="0" xfId="44" applyAlignment="1">
      <alignment wrapText="1"/>
    </xf>
    <xf numFmtId="165" fontId="7" fillId="0" borderId="0" xfId="28" applyNumberFormat="1" applyFont="1" applyFill="1" applyAlignment="1">
      <alignment horizontal="center"/>
    </xf>
    <xf numFmtId="0" fontId="7" fillId="0" borderId="4" xfId="44" applyBorder="1"/>
    <xf numFmtId="165" fontId="7" fillId="0" borderId="16" xfId="28" applyNumberFormat="1" applyFont="1" applyFill="1" applyBorder="1" applyAlignment="1">
      <alignment horizontal="center"/>
    </xf>
    <xf numFmtId="0" fontId="7" fillId="0" borderId="0" xfId="44"/>
    <xf numFmtId="165" fontId="7" fillId="0" borderId="3" xfId="28" applyNumberFormat="1" applyFont="1" applyFill="1" applyBorder="1" applyAlignment="1">
      <alignment horizontal="center"/>
    </xf>
    <xf numFmtId="0" fontId="8" fillId="0" borderId="1" xfId="44" applyFont="1" applyBorder="1" applyAlignment="1">
      <alignment horizontal="center" vertical="top" wrapText="1"/>
    </xf>
    <xf numFmtId="0" fontId="8" fillId="0" borderId="1" xfId="44" applyFont="1" applyBorder="1" applyAlignment="1">
      <alignment horizontal="center" vertical="top"/>
    </xf>
    <xf numFmtId="0" fontId="8" fillId="0" borderId="5" xfId="44" applyFont="1" applyBorder="1" applyAlignment="1">
      <alignment horizontal="center" vertical="top"/>
    </xf>
    <xf numFmtId="0" fontId="7" fillId="0" borderId="3" xfId="44" applyBorder="1" applyAlignment="1">
      <alignment horizontal="center"/>
    </xf>
    <xf numFmtId="0" fontId="7" fillId="0" borderId="3" xfId="44" applyBorder="1" applyAlignment="1">
      <alignment wrapText="1"/>
    </xf>
    <xf numFmtId="42" fontId="10" fillId="0" borderId="17" xfId="44" applyNumberFormat="1" applyFont="1" applyBorder="1" applyAlignment="1">
      <alignment horizontal="right"/>
    </xf>
    <xf numFmtId="0" fontId="10" fillId="0" borderId="3" xfId="44" applyFont="1" applyBorder="1" applyAlignment="1">
      <alignment horizontal="center"/>
    </xf>
    <xf numFmtId="0" fontId="7" fillId="0" borderId="0" xfId="44" applyAlignment="1">
      <alignment horizontal="right"/>
    </xf>
    <xf numFmtId="0" fontId="10" fillId="0" borderId="18" xfId="44" applyFont="1" applyBorder="1" applyAlignment="1">
      <alignment horizontal="left"/>
    </xf>
    <xf numFmtId="0" fontId="7" fillId="0" borderId="16" xfId="44" applyBorder="1" applyAlignment="1">
      <alignment horizontal="center"/>
    </xf>
    <xf numFmtId="0" fontId="7" fillId="0" borderId="16" xfId="44" applyBorder="1" applyAlignment="1">
      <alignment wrapText="1"/>
    </xf>
    <xf numFmtId="0" fontId="33" fillId="0" borderId="0" xfId="44" applyFont="1" applyAlignment="1">
      <alignment horizontal="right"/>
    </xf>
    <xf numFmtId="0" fontId="7" fillId="0" borderId="19" xfId="44" applyBorder="1" applyAlignment="1">
      <alignment horizontal="center"/>
    </xf>
    <xf numFmtId="0" fontId="7" fillId="0" borderId="20" xfId="44" applyBorder="1" applyAlignment="1">
      <alignment horizontal="right"/>
    </xf>
    <xf numFmtId="165" fontId="7" fillId="0" borderId="0" xfId="28" applyNumberFormat="1" applyFont="1" applyFill="1" applyBorder="1" applyAlignment="1">
      <alignment horizontal="center"/>
    </xf>
    <xf numFmtId="0" fontId="7" fillId="0" borderId="3" xfId="44" applyBorder="1" applyAlignment="1">
      <alignment horizontal="right"/>
    </xf>
    <xf numFmtId="0" fontId="7" fillId="0" borderId="3" xfId="44" applyBorder="1" applyAlignment="1">
      <alignment horizontal="center" vertical="top" wrapText="1"/>
    </xf>
    <xf numFmtId="0" fontId="8" fillId="0" borderId="0" xfId="44" applyFont="1" applyAlignment="1">
      <alignment vertical="top"/>
    </xf>
    <xf numFmtId="0" fontId="7" fillId="0" borderId="0" xfId="44" applyAlignment="1">
      <alignment vertical="top" wrapText="1"/>
    </xf>
    <xf numFmtId="165" fontId="7" fillId="0" borderId="0" xfId="28" applyNumberFormat="1" applyFont="1" applyFill="1" applyAlignment="1">
      <alignment horizontal="right" vertical="top"/>
    </xf>
    <xf numFmtId="9" fontId="7" fillId="0" borderId="0" xfId="44" applyNumberFormat="1" applyAlignment="1">
      <alignment horizontal="right" vertical="top"/>
    </xf>
    <xf numFmtId="14" fontId="7" fillId="0" borderId="0" xfId="44" applyNumberFormat="1" applyAlignment="1">
      <alignment horizontal="left" vertical="top"/>
    </xf>
    <xf numFmtId="0" fontId="7" fillId="0" borderId="0" xfId="44" applyAlignment="1">
      <alignment horizontal="right" vertical="top"/>
    </xf>
    <xf numFmtId="0" fontId="7" fillId="0" borderId="0" xfId="44" applyAlignment="1">
      <alignment vertical="top"/>
    </xf>
    <xf numFmtId="164" fontId="34" fillId="0" borderId="0" xfId="44" applyNumberFormat="1" applyFont="1" applyAlignment="1">
      <alignment horizontal="left" vertical="top"/>
    </xf>
    <xf numFmtId="0" fontId="8" fillId="0" borderId="20" xfId="44" applyFont="1" applyBorder="1" applyAlignment="1">
      <alignment horizontal="center" vertical="center"/>
    </xf>
    <xf numFmtId="0" fontId="7" fillId="0" borderId="6" xfId="44" applyBorder="1" applyAlignment="1">
      <alignment vertical="top" wrapText="1"/>
    </xf>
    <xf numFmtId="0" fontId="7" fillId="0" borderId="1" xfId="44" applyBorder="1" applyAlignment="1">
      <alignment horizontal="left" vertical="center" wrapText="1"/>
    </xf>
    <xf numFmtId="165" fontId="7" fillId="0" borderId="1" xfId="28" applyNumberFormat="1" applyFont="1" applyFill="1" applyBorder="1" applyAlignment="1">
      <alignment vertical="center"/>
    </xf>
    <xf numFmtId="0" fontId="7" fillId="0" borderId="1" xfId="44" applyBorder="1" applyAlignment="1">
      <alignment horizontal="center" vertical="center"/>
    </xf>
    <xf numFmtId="166" fontId="7" fillId="0" borderId="5" xfId="30" applyNumberFormat="1" applyFont="1" applyFill="1" applyBorder="1" applyAlignment="1">
      <alignment horizontal="center" vertical="center"/>
    </xf>
    <xf numFmtId="42" fontId="7" fillId="0" borderId="1" xfId="30" applyNumberFormat="1" applyFont="1" applyFill="1" applyBorder="1" applyAlignment="1">
      <alignment horizontal="center" vertical="center"/>
    </xf>
    <xf numFmtId="0" fontId="8" fillId="0" borderId="1" xfId="44" applyFont="1" applyBorder="1" applyAlignment="1">
      <alignment horizontal="center" vertical="center" wrapText="1"/>
    </xf>
    <xf numFmtId="165" fontId="8" fillId="0" borderId="1" xfId="28" applyNumberFormat="1" applyFont="1" applyFill="1" applyBorder="1" applyAlignment="1">
      <alignment horizontal="center" vertical="center"/>
    </xf>
    <xf numFmtId="0" fontId="8" fillId="0" borderId="1" xfId="44" applyFont="1" applyBorder="1" applyAlignment="1">
      <alignment horizontal="center" vertical="center"/>
    </xf>
    <xf numFmtId="0" fontId="8" fillId="0" borderId="5" xfId="44" applyFont="1" applyBorder="1" applyAlignment="1">
      <alignment horizontal="center" vertical="center"/>
    </xf>
    <xf numFmtId="165" fontId="7" fillId="0" borderId="0" xfId="70" applyNumberFormat="1" applyFont="1" applyFill="1" applyAlignment="1">
      <alignment vertical="center"/>
    </xf>
    <xf numFmtId="165" fontId="7" fillId="0" borderId="0" xfId="70" applyNumberFormat="1" applyFont="1" applyFill="1" applyAlignment="1">
      <alignment horizontal="center"/>
    </xf>
    <xf numFmtId="165" fontId="7" fillId="0" borderId="0" xfId="70" applyNumberFormat="1" applyFont="1" applyFill="1" applyBorder="1" applyAlignment="1">
      <alignment vertical="center"/>
    </xf>
    <xf numFmtId="165" fontId="7" fillId="0" borderId="3" xfId="70" applyNumberFormat="1" applyFont="1" applyFill="1" applyBorder="1" applyAlignment="1">
      <alignment vertical="center"/>
    </xf>
    <xf numFmtId="165" fontId="7" fillId="0" borderId="16" xfId="70" applyNumberFormat="1" applyFont="1" applyFill="1" applyBorder="1" applyAlignment="1">
      <alignment vertical="center"/>
    </xf>
    <xf numFmtId="165" fontId="7" fillId="0" borderId="1" xfId="70" applyNumberFormat="1" applyFont="1" applyFill="1" applyBorder="1" applyAlignment="1">
      <alignment vertical="center"/>
    </xf>
    <xf numFmtId="0" fontId="7" fillId="0" borderId="1" xfId="44" applyBorder="1" applyAlignment="1">
      <alignment vertical="center" wrapText="1"/>
    </xf>
    <xf numFmtId="165" fontId="7" fillId="0" borderId="1" xfId="70" applyNumberFormat="1" applyFont="1" applyFill="1" applyBorder="1" applyAlignment="1">
      <alignment horizontal="center" vertical="center"/>
    </xf>
    <xf numFmtId="0" fontId="7" fillId="0" borderId="1" xfId="44" applyBorder="1" applyAlignment="1">
      <alignment horizontal="center" vertical="top"/>
    </xf>
    <xf numFmtId="0" fontId="7" fillId="0" borderId="1" xfId="44" applyBorder="1" applyAlignment="1">
      <alignment vertical="top" wrapText="1"/>
    </xf>
    <xf numFmtId="0" fontId="8" fillId="0" borderId="0" xfId="44" applyFont="1" applyAlignment="1">
      <alignment horizontal="center" vertical="top"/>
    </xf>
    <xf numFmtId="0" fontId="7" fillId="0" borderId="2" xfId="44" applyBorder="1" applyAlignment="1">
      <alignment horizontal="center" vertical="top" wrapText="1"/>
    </xf>
    <xf numFmtId="165" fontId="8" fillId="0" borderId="1" xfId="70" applyNumberFormat="1" applyFont="1" applyFill="1" applyBorder="1" applyAlignment="1">
      <alignment horizontal="center" vertical="center" wrapText="1"/>
    </xf>
    <xf numFmtId="0" fontId="7" fillId="0" borderId="1" xfId="44" applyBorder="1"/>
    <xf numFmtId="0" fontId="35" fillId="0" borderId="6" xfId="44" applyFont="1" applyBorder="1" applyAlignment="1">
      <alignment vertical="top"/>
    </xf>
    <xf numFmtId="0" fontId="8" fillId="0" borderId="5" xfId="44" applyFont="1" applyBorder="1" applyAlignment="1">
      <alignment horizontal="center" vertical="top" wrapText="1"/>
    </xf>
    <xf numFmtId="0" fontId="8" fillId="0" borderId="21" xfId="44" applyFont="1" applyBorder="1" applyAlignment="1">
      <alignment horizontal="center" vertical="top" wrapText="1"/>
    </xf>
    <xf numFmtId="0" fontId="8" fillId="0" borderId="6" xfId="44" applyFont="1" applyBorder="1" applyAlignment="1">
      <alignment horizontal="center" vertical="top" wrapText="1"/>
    </xf>
    <xf numFmtId="0" fontId="8" fillId="0" borderId="2" xfId="44" applyFont="1" applyBorder="1" applyAlignment="1">
      <alignment horizontal="center" vertical="center"/>
    </xf>
    <xf numFmtId="0" fontId="8" fillId="0" borderId="22" xfId="44" applyFont="1" applyBorder="1" applyAlignment="1">
      <alignment horizontal="center" vertical="center"/>
    </xf>
    <xf numFmtId="0" fontId="8" fillId="0" borderId="5" xfId="42" applyFont="1" applyBorder="1" applyAlignment="1">
      <alignment horizontal="center" vertical="top"/>
    </xf>
    <xf numFmtId="0" fontId="8" fillId="0" borderId="21" xfId="42" applyFont="1" applyBorder="1" applyAlignment="1">
      <alignment horizontal="center" vertical="top"/>
    </xf>
    <xf numFmtId="0" fontId="8" fillId="0" borderId="6" xfId="42" applyFont="1" applyBorder="1" applyAlignment="1">
      <alignment horizontal="center" vertical="top"/>
    </xf>
    <xf numFmtId="42" fontId="7" fillId="0" borderId="5" xfId="89" applyNumberFormat="1" applyFont="1" applyFill="1" applyBorder="1" applyAlignment="1">
      <alignment horizontal="center" vertical="top"/>
    </xf>
    <xf numFmtId="42" fontId="7" fillId="0" borderId="1" xfId="89" applyNumberFormat="1" applyFont="1" applyFill="1" applyBorder="1" applyAlignment="1">
      <alignment horizontal="center" vertical="top"/>
    </xf>
    <xf numFmtId="166" fontId="7" fillId="0" borderId="5" xfId="89" applyNumberFormat="1" applyFont="1" applyFill="1" applyBorder="1" applyAlignment="1">
      <alignment horizontal="center" vertical="center"/>
    </xf>
    <xf numFmtId="42" fontId="7" fillId="0" borderId="1" xfId="89" applyNumberFormat="1" applyFont="1" applyFill="1" applyBorder="1" applyAlignment="1">
      <alignment horizontal="center" vertical="center"/>
    </xf>
    <xf numFmtId="0" fontId="7" fillId="0" borderId="0" xfId="44" applyAlignment="1">
      <alignment horizontal="left"/>
    </xf>
    <xf numFmtId="0" fontId="8" fillId="0" borderId="0" xfId="44" applyFont="1" applyFill="1" applyAlignment="1">
      <alignment horizontal="center" vertical="top"/>
    </xf>
    <xf numFmtId="0" fontId="7" fillId="0" borderId="3" xfId="44" applyFill="1" applyBorder="1" applyAlignment="1">
      <alignment horizontal="center"/>
    </xf>
    <xf numFmtId="0" fontId="10" fillId="0" borderId="3" xfId="44" applyFont="1" applyFill="1" applyBorder="1" applyAlignment="1">
      <alignment horizontal="center"/>
    </xf>
    <xf numFmtId="42" fontId="10" fillId="0" borderId="17" xfId="44" applyNumberFormat="1" applyFont="1" applyFill="1" applyBorder="1" applyAlignment="1">
      <alignment horizontal="right"/>
    </xf>
    <xf numFmtId="0" fontId="7" fillId="0" borderId="16" xfId="44" applyFill="1" applyBorder="1" applyAlignment="1">
      <alignment horizontal="center"/>
    </xf>
    <xf numFmtId="0" fontId="7" fillId="0" borderId="20" xfId="44" applyFill="1" applyBorder="1" applyAlignment="1">
      <alignment horizontal="right"/>
    </xf>
    <xf numFmtId="0" fontId="7" fillId="0" borderId="1" xfId="44" applyFill="1" applyBorder="1" applyAlignment="1">
      <alignment horizontal="center" vertical="center"/>
    </xf>
    <xf numFmtId="0" fontId="7" fillId="0" borderId="6" xfId="44" applyFill="1" applyBorder="1" applyAlignment="1">
      <alignment vertical="top"/>
    </xf>
    <xf numFmtId="0" fontId="7" fillId="0" borderId="1" xfId="44" applyFill="1" applyBorder="1" applyAlignment="1">
      <alignment horizontal="left" vertical="center" wrapText="1"/>
    </xf>
    <xf numFmtId="0" fontId="7" fillId="0" borderId="6" xfId="44" applyFill="1" applyBorder="1" applyAlignment="1">
      <alignment vertical="top" wrapText="1"/>
    </xf>
    <xf numFmtId="0" fontId="7" fillId="0" borderId="1" xfId="44" applyFill="1" applyBorder="1" applyAlignment="1">
      <alignment horizontal="center" vertical="top" wrapText="1"/>
    </xf>
    <xf numFmtId="0" fontId="7" fillId="0" borderId="2" xfId="44" applyFill="1" applyBorder="1" applyAlignment="1">
      <alignment horizontal="center" vertical="top" wrapText="1"/>
    </xf>
    <xf numFmtId="0" fontId="7" fillId="0" borderId="0" xfId="44" applyFill="1"/>
  </cellXfs>
  <cellStyles count="11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Comma" xfId="28" builtinId="3"/>
    <cellStyle name="Comma 2" xfId="29" xr:uid="{00000000-0005-0000-0000-00001C000000}"/>
    <cellStyle name="Comma 2 2" xfId="70" xr:uid="{00000000-0005-0000-0000-00001D000000}"/>
    <cellStyle name="Currency" xfId="30" builtinId="4"/>
    <cellStyle name="Currency 2" xfId="89" xr:uid="{00000000-0005-0000-0000-00001F000000}"/>
    <cellStyle name="Explanatory Text 2" xfId="31" xr:uid="{00000000-0005-0000-0000-000020000000}"/>
    <cellStyle name="Followed Hyperlink" xfId="32" builtinId="9" customBuiltin="1"/>
    <cellStyle name="Good 2" xfId="33" xr:uid="{00000000-0005-0000-0000-000022000000}"/>
    <cellStyle name="Heading 1 2" xfId="34" xr:uid="{00000000-0005-0000-0000-000023000000}"/>
    <cellStyle name="Heading 2 2" xfId="35" xr:uid="{00000000-0005-0000-0000-000024000000}"/>
    <cellStyle name="Heading 3 2" xfId="36" xr:uid="{00000000-0005-0000-0000-000025000000}"/>
    <cellStyle name="Heading 4 2" xfId="37" xr:uid="{00000000-0005-0000-0000-000026000000}"/>
    <cellStyle name="Hyperlink" xfId="38" builtinId="8" customBuiltin="1"/>
    <cellStyle name="Input 2" xfId="39" xr:uid="{00000000-0005-0000-0000-000028000000}"/>
    <cellStyle name="Linked Cell 2" xfId="40" xr:uid="{00000000-0005-0000-0000-000029000000}"/>
    <cellStyle name="Neutral 2" xfId="41" xr:uid="{00000000-0005-0000-0000-00002A000000}"/>
    <cellStyle name="Normal" xfId="0" builtinId="0"/>
    <cellStyle name="Normal - Style1" xfId="60" xr:uid="{00000000-0005-0000-0000-00002C000000}"/>
    <cellStyle name="Normal - Style2" xfId="61" xr:uid="{00000000-0005-0000-0000-00002D000000}"/>
    <cellStyle name="Normal - Style3" xfId="62" xr:uid="{00000000-0005-0000-0000-00002E000000}"/>
    <cellStyle name="Normal - Style4" xfId="63" xr:uid="{00000000-0005-0000-0000-00002F000000}"/>
    <cellStyle name="Normal - Style5" xfId="64" xr:uid="{00000000-0005-0000-0000-000030000000}"/>
    <cellStyle name="Normal - Style6" xfId="65" xr:uid="{00000000-0005-0000-0000-000031000000}"/>
    <cellStyle name="Normal - Style7" xfId="66" xr:uid="{00000000-0005-0000-0000-000032000000}"/>
    <cellStyle name="Normal - Style8" xfId="67" xr:uid="{00000000-0005-0000-0000-000033000000}"/>
    <cellStyle name="Normal 10" xfId="72" xr:uid="{00000000-0005-0000-0000-000034000000}"/>
    <cellStyle name="Normal 11" xfId="69" xr:uid="{00000000-0005-0000-0000-000035000000}"/>
    <cellStyle name="Normal 12" xfId="77" xr:uid="{00000000-0005-0000-0000-000036000000}"/>
    <cellStyle name="Normal 13" xfId="78" xr:uid="{00000000-0005-0000-0000-000037000000}"/>
    <cellStyle name="Normal 14" xfId="79" xr:uid="{00000000-0005-0000-0000-000038000000}"/>
    <cellStyle name="Normal 15" xfId="80" xr:uid="{00000000-0005-0000-0000-000039000000}"/>
    <cellStyle name="Normal 16" xfId="81" xr:uid="{00000000-0005-0000-0000-00003A000000}"/>
    <cellStyle name="Normal 17" xfId="82" xr:uid="{00000000-0005-0000-0000-00003B000000}"/>
    <cellStyle name="Normal 18" xfId="83" xr:uid="{00000000-0005-0000-0000-00003C000000}"/>
    <cellStyle name="Normal 19" xfId="84" xr:uid="{00000000-0005-0000-0000-00003D000000}"/>
    <cellStyle name="Normal 2" xfId="42" xr:uid="{00000000-0005-0000-0000-00003E000000}"/>
    <cellStyle name="Normal 2 2" xfId="50" xr:uid="{00000000-0005-0000-0000-00003F000000}"/>
    <cellStyle name="Normal 2 2 2" xfId="73" xr:uid="{00000000-0005-0000-0000-000040000000}"/>
    <cellStyle name="Normal 2 2 2 2" xfId="97" xr:uid="{9A4A6E2A-E57A-4F03-83CF-EB45BFE5EB5C}"/>
    <cellStyle name="Normal 2 2 2 3" xfId="113" xr:uid="{FD29949A-6C23-48A1-965F-603C64D46A25}"/>
    <cellStyle name="Normal 2 2 3" xfId="92" xr:uid="{1371C271-B766-4131-9369-24496A2419CF}"/>
    <cellStyle name="Normal 2 2 4" xfId="106" xr:uid="{63BA538F-DDAC-4208-A434-9118C60225B5}"/>
    <cellStyle name="Normal 2 3" xfId="52" xr:uid="{00000000-0005-0000-0000-000041000000}"/>
    <cellStyle name="Normal 2 4" xfId="71" xr:uid="{00000000-0005-0000-0000-000042000000}"/>
    <cellStyle name="Normal 2 4 2" xfId="96" xr:uid="{9BD99430-48DD-46DA-9159-6623FA49E181}"/>
    <cellStyle name="Normal 2 4 3" xfId="112" xr:uid="{68A8ABAF-0D42-481C-B6CD-1532180FF12D}"/>
    <cellStyle name="Normal 2 5" xfId="91" xr:uid="{F65604D0-EFCC-449B-BC07-84066E942F38}"/>
    <cellStyle name="Normal 2 6" xfId="105" xr:uid="{45CD4279-EB95-47DB-B6DC-8BD1E95D65F7}"/>
    <cellStyle name="Normal 20" xfId="85" xr:uid="{00000000-0005-0000-0000-000043000000}"/>
    <cellStyle name="Normal 21" xfId="86" xr:uid="{00000000-0005-0000-0000-000044000000}"/>
    <cellStyle name="Normal 22" xfId="87" xr:uid="{00000000-0005-0000-0000-000045000000}"/>
    <cellStyle name="Normal 23" xfId="88" xr:uid="{00000000-0005-0000-0000-000046000000}"/>
    <cellStyle name="Normal 24" xfId="90" xr:uid="{00000000-0005-0000-0000-000047000000}"/>
    <cellStyle name="Normal 25" xfId="101" xr:uid="{0E3A3A7B-BF79-46C5-929B-D0B4B2F2CA23}"/>
    <cellStyle name="Normal 26" xfId="107" xr:uid="{B056D0D5-736A-407E-AA58-49C4AA4967D8}"/>
    <cellStyle name="Normal 27" xfId="103" xr:uid="{659919FF-FB10-4751-B50E-5EA56A21F7AA}"/>
    <cellStyle name="Normal 28" xfId="104" xr:uid="{5982E876-B8C3-499A-8F5C-19BFD85CD0FE}"/>
    <cellStyle name="Normal 29" xfId="102" xr:uid="{D86E8AC8-5515-49E3-ADA0-D0F68F732CCE}"/>
    <cellStyle name="Normal 3" xfId="43" xr:uid="{00000000-0005-0000-0000-000048000000}"/>
    <cellStyle name="Normal 3 2" xfId="53" xr:uid="{00000000-0005-0000-0000-000049000000}"/>
    <cellStyle name="Normal 3 3" xfId="54" xr:uid="{00000000-0005-0000-0000-00004A000000}"/>
    <cellStyle name="Normal 30" xfId="117" xr:uid="{9F7C21F7-741B-476B-9F4C-07B4A9A60910}"/>
    <cellStyle name="Normal 31" xfId="111" xr:uid="{43E26282-E326-4456-B37A-670C107DED6C}"/>
    <cellStyle name="Normal 32" xfId="118" xr:uid="{116126AD-2635-44ED-8079-9831E02F9A10}"/>
    <cellStyle name="Normal 4" xfId="44" xr:uid="{00000000-0005-0000-0000-00004B000000}"/>
    <cellStyle name="Normal 4 2" xfId="55" xr:uid="{00000000-0005-0000-0000-00004C000000}"/>
    <cellStyle name="Normal 5" xfId="56" xr:uid="{00000000-0005-0000-0000-00004D000000}"/>
    <cellStyle name="Normal 5 2" xfId="74" xr:uid="{00000000-0005-0000-0000-00004E000000}"/>
    <cellStyle name="Normal 5 2 2" xfId="98" xr:uid="{6D26696D-2C03-4602-9148-0EEF09E4D154}"/>
    <cellStyle name="Normal 5 2 3" xfId="114" xr:uid="{0B7B82E0-4A09-402C-A8B8-BE71A0153C67}"/>
    <cellStyle name="Normal 5 3" xfId="93" xr:uid="{64921BD6-66A1-42D7-8FEA-CFDF928FCF49}"/>
    <cellStyle name="Normal 5 4" xfId="108" xr:uid="{5ACE4D86-10D8-43CB-B8BC-0C47843BB43D}"/>
    <cellStyle name="Normal 6" xfId="57" xr:uid="{00000000-0005-0000-0000-00004F000000}"/>
    <cellStyle name="Normal 6 2" xfId="75" xr:uid="{00000000-0005-0000-0000-000050000000}"/>
    <cellStyle name="Normal 6 2 2" xfId="99" xr:uid="{9CD74DB4-6D0E-4302-A239-A173D1752E70}"/>
    <cellStyle name="Normal 6 2 3" xfId="115" xr:uid="{9688F6A7-C7A9-43F8-849B-D7A519A3EB5B}"/>
    <cellStyle name="Normal 6 3" xfId="94" xr:uid="{00C21AA8-34FB-4F0C-B90E-AEE52102A033}"/>
    <cellStyle name="Normal 6 4" xfId="109" xr:uid="{4210F309-08D2-4294-9AB1-A352F288DEAD}"/>
    <cellStyle name="Normal 7" xfId="58" xr:uid="{00000000-0005-0000-0000-000051000000}"/>
    <cellStyle name="Normal 7 2" xfId="76" xr:uid="{00000000-0005-0000-0000-000052000000}"/>
    <cellStyle name="Normal 7 2 2" xfId="100" xr:uid="{4FA96E21-40FD-445C-9ADF-9A63B79A08D0}"/>
    <cellStyle name="Normal 7 2 3" xfId="116" xr:uid="{9B3678B8-52C1-46AF-94A8-E9307BDB265D}"/>
    <cellStyle name="Normal 7 3" xfId="95" xr:uid="{E977C7C3-2F0F-4944-95A0-897440E45293}"/>
    <cellStyle name="Normal 7 4" xfId="110" xr:uid="{0A699D3C-9816-452C-BB64-907338533BA9}"/>
    <cellStyle name="Normal 8" xfId="59" xr:uid="{00000000-0005-0000-0000-000053000000}"/>
    <cellStyle name="Normal 9" xfId="68" xr:uid="{00000000-0005-0000-0000-000054000000}"/>
    <cellStyle name="Note 2" xfId="45" xr:uid="{00000000-0005-0000-0000-000055000000}"/>
    <cellStyle name="Output 2" xfId="46" xr:uid="{00000000-0005-0000-0000-000056000000}"/>
    <cellStyle name="Percent 2" xfId="51" xr:uid="{00000000-0005-0000-0000-000057000000}"/>
    <cellStyle name="Title" xfId="47" builtinId="15" customBuiltin="1"/>
    <cellStyle name="Total 2" xfId="48" xr:uid="{00000000-0005-0000-0000-000059000000}"/>
    <cellStyle name="Warning Text 2" xfId="49" xr:uid="{00000000-0005-0000-0000-00005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.ad.oaconsulting.com\fnts-ns1\2018\3001-3500\018-3356\80-Current\Specs\Addendeum%20%231\Addendum%20No.%201%20-%20Bid%20Items%20-%20Pine%20Bluff,%20AR%20-%20Pine%20Bluff%20to%20White%20Bluff%20Connection%20Track%20-%202019-06-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Line Items"/>
      <sheetName val="Line Items (2)"/>
      <sheetName val="Static MasterData"/>
      <sheetName val="Dynamic MasterData"/>
      <sheetName val="Price Conditions"/>
      <sheetName val="Metadata"/>
      <sheetName val="Errors"/>
      <sheetName val="Incoterms"/>
    </sheetNames>
    <sheetDataSet>
      <sheetData sheetId="0" refreshError="1"/>
      <sheetData sheetId="1" refreshError="1"/>
      <sheetData sheetId="2" refreshError="1"/>
      <sheetData sheetId="3" refreshError="1">
        <row r="3">
          <cell r="C3" t="str">
            <v>Yes</v>
          </cell>
          <cell r="H3" t="str">
            <v>Material</v>
          </cell>
        </row>
        <row r="4">
          <cell r="H4" t="str">
            <v>Service</v>
          </cell>
        </row>
        <row r="5">
          <cell r="H5" t="str">
            <v>Bill Of Material</v>
          </cell>
        </row>
        <row r="6">
          <cell r="H6" t="str">
            <v>Consignment</v>
          </cell>
        </row>
        <row r="7">
          <cell r="H7" t="str">
            <v>Material Group</v>
          </cell>
        </row>
        <row r="8">
          <cell r="H8" t="str">
            <v>Material Unknown</v>
          </cell>
        </row>
        <row r="9">
          <cell r="H9" t="str">
            <v>Subcontracting</v>
          </cell>
        </row>
        <row r="10">
          <cell r="H10" t="str">
            <v>Customer Type 1</v>
          </cell>
        </row>
        <row r="11">
          <cell r="H11" t="str">
            <v>Customer Type 2</v>
          </cell>
        </row>
        <row r="12">
          <cell r="H12" t="str">
            <v>Customer Type 3</v>
          </cell>
        </row>
      </sheetData>
      <sheetData sheetId="4" refreshError="1">
        <row r="1">
          <cell r="A1" t="str">
            <v>&lt;EMPTY&gt;</v>
          </cell>
        </row>
        <row r="2">
          <cell r="A2" t="str">
            <v>PE1CLNT500</v>
          </cell>
        </row>
        <row r="3">
          <cell r="A3" t="str">
            <v>SOURCING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02DFE-BC59-4F60-864C-FEEF1CB04976}">
  <sheetPr>
    <pageSetUpPr fitToPage="1"/>
  </sheetPr>
  <dimension ref="A1:O27"/>
  <sheetViews>
    <sheetView showGridLines="0" tabSelected="1" zoomScaleNormal="100" zoomScaleSheetLayoutView="100" workbookViewId="0">
      <selection activeCell="B29" sqref="B29"/>
    </sheetView>
  </sheetViews>
  <sheetFormatPr defaultColWidth="9.140625" defaultRowHeight="12.75" x14ac:dyDescent="0.2"/>
  <cols>
    <col min="1" max="1" width="6.7109375" style="3" customWidth="1"/>
    <col min="2" max="2" width="50.7109375" style="6" customWidth="1"/>
    <col min="3" max="3" width="8.7109375" style="7" customWidth="1"/>
    <col min="4" max="4" width="5.7109375" style="3" customWidth="1"/>
    <col min="5" max="5" width="12.7109375" style="3" customWidth="1"/>
    <col min="6" max="6" width="15.7109375" style="3" customWidth="1"/>
    <col min="7" max="7" width="120.7109375" style="8" customWidth="1"/>
    <col min="8" max="8" width="8.7109375" style="10" customWidth="1"/>
    <col min="9" max="9" width="6.7109375" style="10" customWidth="1"/>
    <col min="10" max="10" width="12.7109375" style="10" customWidth="1"/>
    <col min="11" max="11" width="16.7109375" style="10" customWidth="1"/>
    <col min="12" max="12" width="40.7109375" style="10" customWidth="1"/>
    <col min="13" max="15" width="9.140625" style="10" customWidth="1"/>
    <col min="16" max="16384" width="9.140625" style="10"/>
  </cols>
  <sheetData>
    <row r="1" spans="1:7" x14ac:dyDescent="0.2">
      <c r="A1" s="29"/>
      <c r="B1" s="30"/>
      <c r="C1" s="31"/>
      <c r="D1" s="32"/>
      <c r="E1" s="33"/>
      <c r="F1" s="58" t="s">
        <v>124</v>
      </c>
      <c r="G1" s="34"/>
    </row>
    <row r="2" spans="1:7" x14ac:dyDescent="0.2">
      <c r="A2" s="29"/>
      <c r="B2" s="30"/>
      <c r="C2" s="31"/>
      <c r="D2" s="32"/>
      <c r="E2" s="33"/>
      <c r="F2" s="58" t="s">
        <v>104</v>
      </c>
      <c r="G2" s="34"/>
    </row>
    <row r="3" spans="1:7" x14ac:dyDescent="0.2">
      <c r="A3" s="29"/>
      <c r="B3" s="30"/>
      <c r="C3" s="31"/>
      <c r="D3" s="32"/>
      <c r="E3" s="33"/>
      <c r="F3" s="58" t="s">
        <v>98</v>
      </c>
      <c r="G3" s="34"/>
    </row>
    <row r="4" spans="1:7" x14ac:dyDescent="0.2">
      <c r="A4" s="36"/>
      <c r="G4" s="35"/>
    </row>
    <row r="5" spans="1:7" s="4" customFormat="1" ht="12.75" customHeight="1" x14ac:dyDescent="0.2">
      <c r="A5" s="12"/>
      <c r="B5" s="63" t="s">
        <v>67</v>
      </c>
      <c r="C5" s="64"/>
      <c r="D5" s="64"/>
      <c r="E5" s="64"/>
      <c r="F5" s="65"/>
      <c r="G5" s="66" t="s">
        <v>8</v>
      </c>
    </row>
    <row r="6" spans="1:7" s="4" customFormat="1" ht="12.75" customHeight="1" x14ac:dyDescent="0.2">
      <c r="A6" s="12"/>
      <c r="B6" s="12" t="s">
        <v>5</v>
      </c>
      <c r="C6" s="2" t="s">
        <v>0</v>
      </c>
      <c r="D6" s="13" t="s">
        <v>1</v>
      </c>
      <c r="E6" s="14" t="s">
        <v>6</v>
      </c>
      <c r="F6" s="13" t="s">
        <v>7</v>
      </c>
      <c r="G6" s="67"/>
    </row>
    <row r="7" spans="1:7" s="4" customFormat="1" ht="12.75" customHeight="1" x14ac:dyDescent="0.2">
      <c r="A7" s="12"/>
      <c r="B7" s="44"/>
      <c r="C7" s="45"/>
      <c r="D7" s="46"/>
      <c r="E7" s="47"/>
      <c r="F7" s="46"/>
      <c r="G7" s="37"/>
    </row>
    <row r="8" spans="1:7" ht="12.75" customHeight="1" x14ac:dyDescent="0.2">
      <c r="A8" s="1"/>
      <c r="B8" s="39" t="s">
        <v>81</v>
      </c>
      <c r="C8" s="40">
        <v>1</v>
      </c>
      <c r="D8" s="41" t="s">
        <v>4</v>
      </c>
      <c r="E8" s="42">
        <v>0</v>
      </c>
      <c r="F8" s="43">
        <f>C8*E8</f>
        <v>0</v>
      </c>
      <c r="G8" s="5" t="s">
        <v>71</v>
      </c>
    </row>
    <row r="9" spans="1:7" ht="12.75" customHeight="1" x14ac:dyDescent="0.2">
      <c r="A9" s="1"/>
      <c r="B9" s="39" t="s">
        <v>80</v>
      </c>
      <c r="C9" s="40">
        <v>1</v>
      </c>
      <c r="D9" s="41" t="s">
        <v>4</v>
      </c>
      <c r="E9" s="42">
        <v>0</v>
      </c>
      <c r="F9" s="43">
        <f>C9*E9</f>
        <v>0</v>
      </c>
      <c r="G9" s="38" t="s">
        <v>72</v>
      </c>
    </row>
    <row r="10" spans="1:7" ht="12.75" customHeight="1" x14ac:dyDescent="0.2">
      <c r="A10" s="1"/>
      <c r="B10" s="39" t="s">
        <v>245</v>
      </c>
      <c r="C10" s="40">
        <v>1</v>
      </c>
      <c r="D10" s="41" t="s">
        <v>4</v>
      </c>
      <c r="E10" s="42">
        <v>0</v>
      </c>
      <c r="F10" s="43">
        <f>C10*E10</f>
        <v>0</v>
      </c>
      <c r="G10" s="38" t="s">
        <v>238</v>
      </c>
    </row>
    <row r="11" spans="1:7" ht="12.75" customHeight="1" x14ac:dyDescent="0.2">
      <c r="A11" s="1"/>
      <c r="B11" s="39" t="s">
        <v>90</v>
      </c>
      <c r="C11" s="40">
        <v>1</v>
      </c>
      <c r="D11" s="41" t="s">
        <v>4</v>
      </c>
      <c r="E11" s="42">
        <v>0</v>
      </c>
      <c r="F11" s="43">
        <f t="shared" ref="F11:F12" si="0">C11*E11</f>
        <v>0</v>
      </c>
      <c r="G11" s="5" t="s">
        <v>91</v>
      </c>
    </row>
    <row r="12" spans="1:7" ht="12.75" customHeight="1" x14ac:dyDescent="0.2">
      <c r="A12" s="1"/>
      <c r="B12" s="39" t="s">
        <v>96</v>
      </c>
      <c r="C12" s="40">
        <v>1</v>
      </c>
      <c r="D12" s="41" t="s">
        <v>4</v>
      </c>
      <c r="E12" s="42">
        <v>0</v>
      </c>
      <c r="F12" s="43">
        <f t="shared" si="0"/>
        <v>0</v>
      </c>
      <c r="G12" s="5" t="s">
        <v>92</v>
      </c>
    </row>
    <row r="13" spans="1:7" ht="12.75" customHeight="1" x14ac:dyDescent="0.2">
      <c r="A13" s="1"/>
      <c r="B13" s="39" t="s">
        <v>95</v>
      </c>
      <c r="C13" s="40">
        <v>67</v>
      </c>
      <c r="D13" s="41" t="s">
        <v>70</v>
      </c>
      <c r="E13" s="42">
        <v>0</v>
      </c>
      <c r="F13" s="43">
        <f t="shared" ref="F12:F13" si="1">C13*E13</f>
        <v>0</v>
      </c>
      <c r="G13" s="5" t="s">
        <v>93</v>
      </c>
    </row>
    <row r="14" spans="1:7" ht="12.75" customHeight="1" x14ac:dyDescent="0.2">
      <c r="A14" s="59"/>
      <c r="B14" s="39" t="s">
        <v>123</v>
      </c>
      <c r="C14" s="40">
        <v>120</v>
      </c>
      <c r="D14" s="41" t="s">
        <v>2</v>
      </c>
      <c r="E14" s="42">
        <v>0</v>
      </c>
      <c r="F14" s="43">
        <f>C14*E14</f>
        <v>0</v>
      </c>
      <c r="G14" s="5" t="s">
        <v>246</v>
      </c>
    </row>
    <row r="15" spans="1:7" ht="12.75" customHeight="1" x14ac:dyDescent="0.2">
      <c r="A15" s="59"/>
      <c r="B15" s="39" t="s">
        <v>94</v>
      </c>
      <c r="C15" s="40">
        <v>28</v>
      </c>
      <c r="D15" s="41" t="s">
        <v>70</v>
      </c>
      <c r="E15" s="42">
        <v>0</v>
      </c>
      <c r="F15" s="43">
        <f>C15*E15</f>
        <v>0</v>
      </c>
      <c r="G15" s="5" t="s">
        <v>97</v>
      </c>
    </row>
    <row r="16" spans="1:7" ht="12.75" customHeight="1" x14ac:dyDescent="0.2">
      <c r="A16" s="1"/>
      <c r="B16" s="39" t="s">
        <v>240</v>
      </c>
      <c r="C16" s="40">
        <v>1</v>
      </c>
      <c r="D16" s="41" t="s">
        <v>4</v>
      </c>
      <c r="E16" s="42">
        <v>0</v>
      </c>
      <c r="F16" s="43">
        <f t="shared" ref="F16" si="2">C16*E16</f>
        <v>0</v>
      </c>
      <c r="G16" s="5" t="s">
        <v>256</v>
      </c>
    </row>
    <row r="17" spans="1:15" ht="12.75" customHeight="1" x14ac:dyDescent="0.2">
      <c r="A17" s="59"/>
      <c r="B17" s="39"/>
      <c r="C17" s="40"/>
      <c r="D17" s="41"/>
      <c r="E17" s="42"/>
      <c r="F17" s="43"/>
      <c r="G17" s="5"/>
    </row>
    <row r="18" spans="1:15" ht="15.75" x14ac:dyDescent="0.25">
      <c r="A18" s="20"/>
      <c r="B18" s="16"/>
      <c r="C18" s="11"/>
      <c r="D18" s="15"/>
      <c r="E18" s="18" t="s">
        <v>9</v>
      </c>
      <c r="F18" s="17">
        <f>SUM(F7:F17)</f>
        <v>0</v>
      </c>
    </row>
    <row r="19" spans="1:15" ht="12.75" customHeight="1" x14ac:dyDescent="0.2">
      <c r="A19" s="24"/>
      <c r="B19" s="22"/>
      <c r="C19" s="9"/>
      <c r="D19" s="21"/>
      <c r="E19" s="21"/>
      <c r="F19" s="25" t="s">
        <v>105</v>
      </c>
      <c r="H19" s="19"/>
      <c r="I19" s="19"/>
      <c r="J19" s="19"/>
    </row>
    <row r="20" spans="1:15" x14ac:dyDescent="0.2">
      <c r="A20" s="28"/>
      <c r="B20" s="16"/>
      <c r="C20" s="11"/>
      <c r="D20" s="15"/>
      <c r="E20" s="15"/>
      <c r="F20" s="27"/>
    </row>
    <row r="21" spans="1:15" s="7" customFormat="1" x14ac:dyDescent="0.2">
      <c r="A21" s="3"/>
      <c r="B21" s="6"/>
      <c r="C21" s="26"/>
      <c r="D21" s="3"/>
      <c r="E21" s="3"/>
      <c r="F21" s="19"/>
      <c r="G21" s="8"/>
      <c r="H21" s="10"/>
      <c r="I21" s="10"/>
      <c r="J21" s="10"/>
      <c r="K21" s="10"/>
      <c r="L21" s="10"/>
      <c r="M21" s="10"/>
      <c r="N21" s="10"/>
      <c r="O21" s="10"/>
    </row>
    <row r="22" spans="1:15" s="7" customFormat="1" x14ac:dyDescent="0.2">
      <c r="A22" s="23" t="s">
        <v>12</v>
      </c>
      <c r="B22" s="10" t="s">
        <v>15</v>
      </c>
      <c r="D22" s="3"/>
      <c r="E22" s="3"/>
      <c r="F22" s="3"/>
      <c r="G22" s="8"/>
      <c r="H22" s="10"/>
      <c r="I22" s="10"/>
      <c r="J22" s="10"/>
      <c r="K22" s="10"/>
      <c r="L22" s="10"/>
      <c r="M22" s="10"/>
      <c r="N22" s="10"/>
      <c r="O22" s="10"/>
    </row>
    <row r="23" spans="1:15" s="7" customFormat="1" x14ac:dyDescent="0.2">
      <c r="A23" s="3"/>
      <c r="B23" s="10" t="s">
        <v>13</v>
      </c>
      <c r="D23" s="3"/>
      <c r="E23" s="3"/>
      <c r="F23" s="3"/>
      <c r="G23" s="8"/>
      <c r="H23" s="10"/>
      <c r="I23" s="10"/>
      <c r="J23" s="10"/>
      <c r="K23" s="10"/>
      <c r="L23" s="10"/>
      <c r="M23" s="10"/>
      <c r="N23" s="10"/>
      <c r="O23" s="10"/>
    </row>
    <row r="24" spans="1:15" x14ac:dyDescent="0.2">
      <c r="B24" s="10" t="s">
        <v>14</v>
      </c>
    </row>
    <row r="25" spans="1:15" x14ac:dyDescent="0.2">
      <c r="B25" s="10" t="s">
        <v>16</v>
      </c>
    </row>
    <row r="26" spans="1:15" s="7" customFormat="1" x14ac:dyDescent="0.2">
      <c r="A26" s="3"/>
      <c r="B26" s="10" t="s">
        <v>17</v>
      </c>
      <c r="D26" s="3"/>
      <c r="E26" s="3"/>
      <c r="F26" s="3"/>
      <c r="G26" s="8"/>
      <c r="H26" s="10"/>
      <c r="I26" s="10"/>
      <c r="J26" s="10"/>
      <c r="K26" s="10"/>
      <c r="L26" s="10"/>
      <c r="M26" s="10"/>
      <c r="N26" s="10"/>
      <c r="O26" s="10"/>
    </row>
    <row r="27" spans="1:15" s="7" customFormat="1" x14ac:dyDescent="0.2">
      <c r="A27" s="3"/>
      <c r="B27" s="10" t="s">
        <v>18</v>
      </c>
      <c r="D27" s="3"/>
      <c r="E27" s="3"/>
      <c r="F27" s="3"/>
      <c r="G27" s="8"/>
      <c r="H27" s="10"/>
      <c r="I27" s="10"/>
      <c r="J27" s="10"/>
      <c r="K27" s="10"/>
      <c r="L27" s="10"/>
      <c r="M27" s="10"/>
      <c r="N27" s="10"/>
      <c r="O27" s="10"/>
    </row>
  </sheetData>
  <mergeCells count="2">
    <mergeCell ref="B5:F5"/>
    <mergeCell ref="G5:G6"/>
  </mergeCells>
  <pageMargins left="0.5" right="0.5" top="0.5" bottom="0.5" header="0.3" footer="0.3"/>
  <pageSetup scale="96" fitToHeight="0" orientation="portrait" r:id="rId1"/>
  <headerFooter alignWithMargins="0">
    <oddFooter>&amp;C&amp;P of &amp;N</oddFooter>
  </headerFooter>
  <colBreaks count="1" manualBreakCount="1">
    <brk id="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F5F24-0A99-4B07-A85B-FA85BF79FE6F}">
  <sheetPr>
    <pageSetUpPr fitToPage="1"/>
  </sheetPr>
  <dimension ref="A1:O37"/>
  <sheetViews>
    <sheetView showGridLines="0" zoomScaleNormal="100" zoomScaleSheetLayoutView="100" workbookViewId="0">
      <selection activeCell="B37" sqref="B37"/>
    </sheetView>
  </sheetViews>
  <sheetFormatPr defaultColWidth="9.140625" defaultRowHeight="12.75" x14ac:dyDescent="0.2"/>
  <cols>
    <col min="1" max="1" width="6.7109375" style="3" customWidth="1"/>
    <col min="2" max="2" width="50.7109375" style="6" customWidth="1"/>
    <col min="3" max="3" width="8.7109375" style="7" customWidth="1"/>
    <col min="4" max="4" width="5.7109375" style="3" customWidth="1"/>
    <col min="5" max="5" width="12.7109375" style="3" customWidth="1"/>
    <col min="6" max="6" width="15.7109375" style="3" customWidth="1"/>
    <col min="7" max="7" width="120.7109375" style="8" customWidth="1"/>
    <col min="8" max="8" width="8.7109375" style="10" customWidth="1"/>
    <col min="9" max="9" width="6.7109375" style="10" customWidth="1"/>
    <col min="10" max="10" width="12.7109375" style="10" customWidth="1"/>
    <col min="11" max="11" width="16.7109375" style="10" customWidth="1"/>
    <col min="12" max="12" width="40.7109375" style="10" customWidth="1"/>
    <col min="13" max="15" width="9.140625" style="10" customWidth="1"/>
    <col min="16" max="16384" width="9.140625" style="10"/>
  </cols>
  <sheetData>
    <row r="1" spans="1:7" x14ac:dyDescent="0.2">
      <c r="A1" s="29"/>
      <c r="B1" s="30"/>
      <c r="C1" s="31"/>
      <c r="D1" s="32"/>
      <c r="E1" s="33"/>
      <c r="F1" s="76" t="s">
        <v>124</v>
      </c>
      <c r="G1" s="34"/>
    </row>
    <row r="2" spans="1:7" x14ac:dyDescent="0.2">
      <c r="A2" s="29"/>
      <c r="B2" s="30"/>
      <c r="C2" s="31"/>
      <c r="D2" s="32"/>
      <c r="E2" s="33"/>
      <c r="F2" s="76" t="s">
        <v>227</v>
      </c>
      <c r="G2" s="34"/>
    </row>
    <row r="3" spans="1:7" x14ac:dyDescent="0.2">
      <c r="A3" s="29"/>
      <c r="B3" s="30"/>
      <c r="C3" s="31"/>
      <c r="D3" s="32"/>
      <c r="E3" s="33"/>
      <c r="F3" s="58" t="s">
        <v>125</v>
      </c>
      <c r="G3" s="34"/>
    </row>
    <row r="4" spans="1:7" x14ac:dyDescent="0.2">
      <c r="A4" s="36"/>
      <c r="G4" s="35"/>
    </row>
    <row r="5" spans="1:7" s="4" customFormat="1" ht="12.75" customHeight="1" x14ac:dyDescent="0.2">
      <c r="A5" s="12"/>
      <c r="B5" s="63" t="s">
        <v>67</v>
      </c>
      <c r="C5" s="64"/>
      <c r="D5" s="64"/>
      <c r="E5" s="64"/>
      <c r="F5" s="65"/>
      <c r="G5" s="66" t="s">
        <v>8</v>
      </c>
    </row>
    <row r="6" spans="1:7" s="4" customFormat="1" ht="12.75" customHeight="1" x14ac:dyDescent="0.2">
      <c r="A6" s="12"/>
      <c r="B6" s="12" t="s">
        <v>5</v>
      </c>
      <c r="C6" s="2" t="s">
        <v>0</v>
      </c>
      <c r="D6" s="13" t="s">
        <v>1</v>
      </c>
      <c r="E6" s="14" t="s">
        <v>6</v>
      </c>
      <c r="F6" s="13" t="s">
        <v>7</v>
      </c>
      <c r="G6" s="67"/>
    </row>
    <row r="7" spans="1:7" s="4" customFormat="1" ht="12.75" customHeight="1" x14ac:dyDescent="0.2">
      <c r="A7" s="12"/>
      <c r="B7" s="44"/>
      <c r="C7" s="45"/>
      <c r="D7" s="46"/>
      <c r="E7" s="47"/>
      <c r="F7" s="46"/>
      <c r="G7" s="37"/>
    </row>
    <row r="8" spans="1:7" ht="12.75" customHeight="1" x14ac:dyDescent="0.2">
      <c r="A8" s="1"/>
      <c r="B8" s="39" t="s">
        <v>81</v>
      </c>
      <c r="C8" s="40">
        <v>1</v>
      </c>
      <c r="D8" s="41" t="s">
        <v>4</v>
      </c>
      <c r="E8" s="42">
        <v>0</v>
      </c>
      <c r="F8" s="43">
        <f>C8*E8</f>
        <v>0</v>
      </c>
      <c r="G8" s="5" t="s">
        <v>71</v>
      </c>
    </row>
    <row r="9" spans="1:7" ht="12.75" customHeight="1" x14ac:dyDescent="0.2">
      <c r="A9" s="1"/>
      <c r="B9" s="39" t="s">
        <v>80</v>
      </c>
      <c r="C9" s="40">
        <v>1</v>
      </c>
      <c r="D9" s="41" t="s">
        <v>4</v>
      </c>
      <c r="E9" s="42">
        <v>0</v>
      </c>
      <c r="F9" s="43">
        <f>C9*E9</f>
        <v>0</v>
      </c>
      <c r="G9" s="38" t="s">
        <v>72</v>
      </c>
    </row>
    <row r="10" spans="1:7" ht="12.75" customHeight="1" x14ac:dyDescent="0.2">
      <c r="A10" s="1"/>
      <c r="B10" s="39" t="s">
        <v>245</v>
      </c>
      <c r="C10" s="40">
        <v>1</v>
      </c>
      <c r="D10" s="41" t="s">
        <v>4</v>
      </c>
      <c r="E10" s="42">
        <v>0</v>
      </c>
      <c r="F10" s="43">
        <f>C10*E10</f>
        <v>0</v>
      </c>
      <c r="G10" s="38" t="s">
        <v>238</v>
      </c>
    </row>
    <row r="11" spans="1:7" ht="12.75" customHeight="1" x14ac:dyDescent="0.2">
      <c r="A11" s="1"/>
      <c r="B11" s="39" t="s">
        <v>129</v>
      </c>
      <c r="C11" s="40">
        <v>1</v>
      </c>
      <c r="D11" s="82" t="s">
        <v>4</v>
      </c>
      <c r="E11" s="42">
        <v>0</v>
      </c>
      <c r="F11" s="43">
        <f t="shared" ref="F11:F26" si="0">C11*E11</f>
        <v>0</v>
      </c>
      <c r="G11" s="83" t="s">
        <v>242</v>
      </c>
    </row>
    <row r="12" spans="1:7" ht="12.75" customHeight="1" x14ac:dyDescent="0.2">
      <c r="A12" s="1"/>
      <c r="B12" s="39" t="s">
        <v>130</v>
      </c>
      <c r="C12" s="40">
        <v>1436</v>
      </c>
      <c r="D12" s="82" t="s">
        <v>70</v>
      </c>
      <c r="E12" s="42">
        <v>0</v>
      </c>
      <c r="F12" s="43">
        <f t="shared" si="0"/>
        <v>0</v>
      </c>
      <c r="G12" s="83" t="s">
        <v>243</v>
      </c>
    </row>
    <row r="13" spans="1:7" ht="12.75" customHeight="1" x14ac:dyDescent="0.2">
      <c r="A13" s="1"/>
      <c r="B13" s="39" t="s">
        <v>68</v>
      </c>
      <c r="C13" s="40">
        <v>1</v>
      </c>
      <c r="D13" s="41" t="s">
        <v>4</v>
      </c>
      <c r="E13" s="42">
        <v>0</v>
      </c>
      <c r="F13" s="43">
        <f t="shared" si="0"/>
        <v>0</v>
      </c>
      <c r="G13" s="5" t="s">
        <v>73</v>
      </c>
    </row>
    <row r="14" spans="1:7" ht="12.75" customHeight="1" x14ac:dyDescent="0.2">
      <c r="A14" s="1"/>
      <c r="B14" s="39" t="s">
        <v>129</v>
      </c>
      <c r="C14" s="40">
        <v>1</v>
      </c>
      <c r="D14" s="82" t="s">
        <v>4</v>
      </c>
      <c r="E14" s="42">
        <v>0</v>
      </c>
      <c r="F14" s="43">
        <f t="shared" si="0"/>
        <v>0</v>
      </c>
      <c r="G14" s="83" t="s">
        <v>133</v>
      </c>
    </row>
    <row r="15" spans="1:7" ht="12.75" customHeight="1" x14ac:dyDescent="0.2">
      <c r="A15" s="1"/>
      <c r="B15" s="39" t="s">
        <v>134</v>
      </c>
      <c r="C15" s="40">
        <v>579</v>
      </c>
      <c r="D15" s="82" t="s">
        <v>70</v>
      </c>
      <c r="E15" s="42">
        <v>0</v>
      </c>
      <c r="F15" s="43">
        <f t="shared" si="0"/>
        <v>0</v>
      </c>
      <c r="G15" s="83" t="s">
        <v>244</v>
      </c>
    </row>
    <row r="16" spans="1:7" ht="12.75" customHeight="1" x14ac:dyDescent="0.2">
      <c r="A16" s="1"/>
      <c r="B16" s="39" t="s">
        <v>84</v>
      </c>
      <c r="C16" s="40">
        <v>1</v>
      </c>
      <c r="D16" s="82" t="s">
        <v>4</v>
      </c>
      <c r="E16" s="42">
        <v>0</v>
      </c>
      <c r="F16" s="43">
        <f t="shared" si="0"/>
        <v>0</v>
      </c>
      <c r="G16" s="83" t="s">
        <v>135</v>
      </c>
    </row>
    <row r="17" spans="1:15" ht="12.75" customHeight="1" x14ac:dyDescent="0.2">
      <c r="A17" s="86"/>
      <c r="B17" s="84" t="s">
        <v>69</v>
      </c>
      <c r="C17" s="40">
        <v>1</v>
      </c>
      <c r="D17" s="82" t="s">
        <v>4</v>
      </c>
      <c r="E17" s="42">
        <v>0</v>
      </c>
      <c r="F17" s="43">
        <f t="shared" si="0"/>
        <v>0</v>
      </c>
      <c r="G17" s="83" t="s">
        <v>76</v>
      </c>
    </row>
    <row r="18" spans="1:15" ht="12.75" customHeight="1" x14ac:dyDescent="0.2">
      <c r="A18" s="86"/>
      <c r="B18" s="84" t="s">
        <v>99</v>
      </c>
      <c r="C18" s="40">
        <v>1418</v>
      </c>
      <c r="D18" s="82" t="s">
        <v>70</v>
      </c>
      <c r="E18" s="42">
        <v>0</v>
      </c>
      <c r="F18" s="43">
        <f t="shared" si="0"/>
        <v>0</v>
      </c>
      <c r="G18" s="83" t="s">
        <v>89</v>
      </c>
    </row>
    <row r="19" spans="1:15" ht="12.75" customHeight="1" x14ac:dyDescent="0.2">
      <c r="A19" s="86"/>
      <c r="B19" s="84" t="s">
        <v>148</v>
      </c>
      <c r="C19" s="40">
        <v>1</v>
      </c>
      <c r="D19" s="82" t="s">
        <v>4</v>
      </c>
      <c r="E19" s="42">
        <v>0</v>
      </c>
      <c r="F19" s="43">
        <f t="shared" si="0"/>
        <v>0</v>
      </c>
      <c r="G19" s="83" t="s">
        <v>149</v>
      </c>
    </row>
    <row r="20" spans="1:15" ht="12.75" customHeight="1" x14ac:dyDescent="0.2">
      <c r="A20" s="86"/>
      <c r="B20" s="84" t="s">
        <v>85</v>
      </c>
      <c r="C20" s="40">
        <v>191</v>
      </c>
      <c r="D20" s="82" t="s">
        <v>70</v>
      </c>
      <c r="E20" s="42">
        <v>0</v>
      </c>
      <c r="F20" s="43">
        <f t="shared" si="0"/>
        <v>0</v>
      </c>
      <c r="G20" s="83" t="s">
        <v>137</v>
      </c>
    </row>
    <row r="21" spans="1:15" ht="12.75" customHeight="1" x14ac:dyDescent="0.2">
      <c r="A21" s="86"/>
      <c r="B21" s="84" t="s">
        <v>145</v>
      </c>
      <c r="C21" s="40">
        <v>1</v>
      </c>
      <c r="D21" s="82" t="s">
        <v>4</v>
      </c>
      <c r="E21" s="42">
        <v>0</v>
      </c>
      <c r="F21" s="43">
        <f t="shared" ref="F21" si="1">C21*E21</f>
        <v>0</v>
      </c>
      <c r="G21" s="83" t="s">
        <v>260</v>
      </c>
    </row>
    <row r="22" spans="1:15" ht="12.75" customHeight="1" x14ac:dyDescent="0.2">
      <c r="A22" s="86"/>
      <c r="B22" s="84" t="s">
        <v>140</v>
      </c>
      <c r="C22" s="40">
        <v>110</v>
      </c>
      <c r="D22" s="82" t="s">
        <v>70</v>
      </c>
      <c r="E22" s="42">
        <v>0</v>
      </c>
      <c r="F22" s="43">
        <f t="shared" si="0"/>
        <v>0</v>
      </c>
      <c r="G22" s="83" t="s">
        <v>141</v>
      </c>
    </row>
    <row r="23" spans="1:15" ht="12.75" customHeight="1" x14ac:dyDescent="0.2">
      <c r="A23" s="86"/>
      <c r="B23" s="84" t="s">
        <v>138</v>
      </c>
      <c r="C23" s="40">
        <v>406</v>
      </c>
      <c r="D23" s="82" t="s">
        <v>70</v>
      </c>
      <c r="E23" s="42">
        <v>0</v>
      </c>
      <c r="F23" s="43">
        <f t="shared" si="0"/>
        <v>0</v>
      </c>
      <c r="G23" s="83" t="s">
        <v>139</v>
      </c>
    </row>
    <row r="24" spans="1:15" s="88" customFormat="1" ht="12.75" customHeight="1" x14ac:dyDescent="0.2">
      <c r="A24" s="87"/>
      <c r="B24" s="84" t="s">
        <v>142</v>
      </c>
      <c r="C24" s="40">
        <v>340</v>
      </c>
      <c r="D24" s="82" t="s">
        <v>2</v>
      </c>
      <c r="E24" s="42">
        <v>0</v>
      </c>
      <c r="F24" s="43">
        <f>C24*E24</f>
        <v>0</v>
      </c>
      <c r="G24" s="83" t="s">
        <v>150</v>
      </c>
    </row>
    <row r="25" spans="1:15" ht="12.75" customHeight="1" x14ac:dyDescent="0.2">
      <c r="A25" s="87"/>
      <c r="B25" s="84" t="s">
        <v>143</v>
      </c>
      <c r="C25" s="40">
        <v>32</v>
      </c>
      <c r="D25" s="82" t="s">
        <v>70</v>
      </c>
      <c r="E25" s="42">
        <v>0</v>
      </c>
      <c r="F25" s="43">
        <f t="shared" si="0"/>
        <v>0</v>
      </c>
      <c r="G25" s="83" t="s">
        <v>151</v>
      </c>
    </row>
    <row r="26" spans="1:15" ht="12.75" customHeight="1" x14ac:dyDescent="0.2">
      <c r="A26" s="1"/>
      <c r="B26" s="39" t="s">
        <v>254</v>
      </c>
      <c r="C26" s="40">
        <v>1</v>
      </c>
      <c r="D26" s="41" t="s">
        <v>4</v>
      </c>
      <c r="E26" s="42">
        <v>0</v>
      </c>
      <c r="F26" s="43">
        <f t="shared" si="0"/>
        <v>0</v>
      </c>
      <c r="G26" s="5" t="s">
        <v>255</v>
      </c>
    </row>
    <row r="27" spans="1:15" ht="12.75" customHeight="1" x14ac:dyDescent="0.2">
      <c r="A27" s="59"/>
      <c r="B27" s="39"/>
      <c r="C27" s="40"/>
      <c r="D27" s="41"/>
      <c r="E27" s="42"/>
      <c r="F27" s="43"/>
      <c r="G27" s="5"/>
    </row>
    <row r="28" spans="1:15" ht="15.75" x14ac:dyDescent="0.25">
      <c r="A28" s="20"/>
      <c r="B28" s="16"/>
      <c r="C28" s="11"/>
      <c r="D28" s="77"/>
      <c r="E28" s="78" t="s">
        <v>9</v>
      </c>
      <c r="F28" s="79">
        <f>SUM(F7:F27)</f>
        <v>0</v>
      </c>
    </row>
    <row r="29" spans="1:15" ht="12.75" customHeight="1" x14ac:dyDescent="0.2">
      <c r="A29" s="24"/>
      <c r="B29" s="22"/>
      <c r="C29" s="9"/>
      <c r="D29" s="80"/>
      <c r="E29" s="80"/>
      <c r="F29" s="81" t="s">
        <v>226</v>
      </c>
      <c r="H29" s="19"/>
      <c r="I29" s="19"/>
      <c r="J29" s="19"/>
    </row>
    <row r="30" spans="1:15" x14ac:dyDescent="0.2">
      <c r="A30" s="28"/>
      <c r="B30" s="16"/>
      <c r="C30" s="11"/>
      <c r="D30" s="15"/>
      <c r="E30" s="15"/>
      <c r="F30" s="27"/>
    </row>
    <row r="31" spans="1:15" s="7" customFormat="1" x14ac:dyDescent="0.2">
      <c r="A31" s="3"/>
      <c r="B31" s="6"/>
      <c r="C31" s="26"/>
      <c r="D31" s="3"/>
      <c r="E31" s="3"/>
      <c r="F31" s="19"/>
      <c r="G31" s="8"/>
      <c r="H31" s="10"/>
      <c r="I31" s="10"/>
      <c r="J31" s="10"/>
      <c r="K31" s="10"/>
      <c r="L31" s="10"/>
      <c r="M31" s="10"/>
      <c r="N31" s="10"/>
      <c r="O31" s="10"/>
    </row>
    <row r="32" spans="1:15" s="7" customFormat="1" x14ac:dyDescent="0.2">
      <c r="A32" s="23" t="s">
        <v>12</v>
      </c>
      <c r="B32" s="10" t="s">
        <v>15</v>
      </c>
      <c r="D32" s="3"/>
      <c r="E32" s="3"/>
      <c r="F32" s="3"/>
      <c r="G32" s="8"/>
      <c r="H32" s="10"/>
      <c r="I32" s="10"/>
      <c r="J32" s="10"/>
      <c r="K32" s="10"/>
      <c r="L32" s="10"/>
      <c r="M32" s="10"/>
      <c r="N32" s="10"/>
      <c r="O32" s="10"/>
    </row>
    <row r="33" spans="1:15" s="7" customFormat="1" x14ac:dyDescent="0.2">
      <c r="A33" s="3"/>
      <c r="B33" s="10" t="s">
        <v>13</v>
      </c>
      <c r="D33" s="3"/>
      <c r="E33" s="3"/>
      <c r="F33" s="3"/>
      <c r="G33" s="8"/>
      <c r="H33" s="10"/>
      <c r="I33" s="10"/>
      <c r="J33" s="10"/>
      <c r="K33" s="10"/>
      <c r="L33" s="10"/>
      <c r="M33" s="10"/>
      <c r="N33" s="10"/>
      <c r="O33" s="10"/>
    </row>
    <row r="34" spans="1:15" x14ac:dyDescent="0.2">
      <c r="B34" s="10" t="s">
        <v>14</v>
      </c>
    </row>
    <row r="35" spans="1:15" x14ac:dyDescent="0.2">
      <c r="B35" s="10" t="s">
        <v>16</v>
      </c>
    </row>
    <row r="36" spans="1:15" s="7" customFormat="1" x14ac:dyDescent="0.2">
      <c r="A36" s="3"/>
      <c r="B36" s="10" t="s">
        <v>17</v>
      </c>
      <c r="D36" s="3"/>
      <c r="E36" s="3"/>
      <c r="F36" s="3"/>
      <c r="G36" s="8"/>
      <c r="H36" s="10"/>
      <c r="I36" s="10"/>
      <c r="J36" s="10"/>
      <c r="K36" s="10"/>
      <c r="L36" s="10"/>
      <c r="M36" s="10"/>
      <c r="N36" s="10"/>
      <c r="O36" s="10"/>
    </row>
    <row r="37" spans="1:15" s="7" customFormat="1" x14ac:dyDescent="0.2">
      <c r="A37" s="3"/>
      <c r="B37" s="10" t="s">
        <v>18</v>
      </c>
      <c r="D37" s="3"/>
      <c r="E37" s="3"/>
      <c r="F37" s="3"/>
      <c r="G37" s="8"/>
      <c r="H37" s="10"/>
      <c r="I37" s="10"/>
      <c r="J37" s="10"/>
      <c r="K37" s="10"/>
      <c r="L37" s="10"/>
      <c r="M37" s="10"/>
      <c r="N37" s="10"/>
      <c r="O37" s="10"/>
    </row>
  </sheetData>
  <mergeCells count="2">
    <mergeCell ref="B5:F5"/>
    <mergeCell ref="G5:G6"/>
  </mergeCells>
  <pageMargins left="0.5" right="0.5" top="0.5" bottom="0.5" header="0.3" footer="0.3"/>
  <pageSetup scale="96" fitToHeight="0" orientation="portrait" r:id="rId1"/>
  <headerFooter alignWithMargins="0">
    <oddFooter>&amp;C&amp;P of &amp;N</oddFooter>
  </headerFooter>
  <colBreaks count="1" manualBreakCount="1">
    <brk id="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10DEB-A885-41C3-BC1F-C9060D09AD07}">
  <sheetPr>
    <pageSetUpPr fitToPage="1"/>
  </sheetPr>
  <dimension ref="A1:O35"/>
  <sheetViews>
    <sheetView showGridLines="0" zoomScaleNormal="100" zoomScaleSheetLayoutView="100" workbookViewId="0">
      <selection activeCell="G19" sqref="G19"/>
    </sheetView>
  </sheetViews>
  <sheetFormatPr defaultColWidth="9.140625" defaultRowHeight="12.75" x14ac:dyDescent="0.2"/>
  <cols>
    <col min="1" max="1" width="6.7109375" style="3" customWidth="1"/>
    <col min="2" max="2" width="50.7109375" style="6" customWidth="1"/>
    <col min="3" max="3" width="8.7109375" style="7" customWidth="1"/>
    <col min="4" max="4" width="5.7109375" style="3" customWidth="1"/>
    <col min="5" max="5" width="12.7109375" style="3" customWidth="1"/>
    <col min="6" max="6" width="15.7109375" style="3" customWidth="1"/>
    <col min="7" max="7" width="120.7109375" style="8" customWidth="1"/>
    <col min="8" max="8" width="8.7109375" style="10" customWidth="1"/>
    <col min="9" max="9" width="6.7109375" style="10" customWidth="1"/>
    <col min="10" max="10" width="12.7109375" style="10" customWidth="1"/>
    <col min="11" max="11" width="16.7109375" style="10" customWidth="1"/>
    <col min="12" max="12" width="40.7109375" style="10" customWidth="1"/>
    <col min="13" max="15" width="9.140625" style="10" customWidth="1"/>
    <col min="16" max="16384" width="9.140625" style="10"/>
  </cols>
  <sheetData>
    <row r="1" spans="1:7" x14ac:dyDescent="0.2">
      <c r="A1" s="29"/>
      <c r="B1" s="30"/>
      <c r="C1" s="31"/>
      <c r="D1" s="32"/>
      <c r="E1" s="33"/>
      <c r="F1" s="58" t="s">
        <v>124</v>
      </c>
      <c r="G1" s="34"/>
    </row>
    <row r="2" spans="1:7" x14ac:dyDescent="0.2">
      <c r="A2" s="29"/>
      <c r="B2" s="30"/>
      <c r="C2" s="31"/>
      <c r="D2" s="32"/>
      <c r="E2" s="33"/>
      <c r="F2" s="58" t="s">
        <v>228</v>
      </c>
      <c r="G2" s="34"/>
    </row>
    <row r="3" spans="1:7" x14ac:dyDescent="0.2">
      <c r="A3" s="29"/>
      <c r="B3" s="30"/>
      <c r="C3" s="31"/>
      <c r="D3" s="32"/>
      <c r="E3" s="33"/>
      <c r="F3" s="58" t="s">
        <v>126</v>
      </c>
      <c r="G3" s="34"/>
    </row>
    <row r="4" spans="1:7" x14ac:dyDescent="0.2">
      <c r="A4" s="36"/>
      <c r="G4" s="35"/>
    </row>
    <row r="5" spans="1:7" s="4" customFormat="1" ht="12.75" customHeight="1" x14ac:dyDescent="0.2">
      <c r="A5" s="12"/>
      <c r="B5" s="63" t="s">
        <v>67</v>
      </c>
      <c r="C5" s="64"/>
      <c r="D5" s="64"/>
      <c r="E5" s="64"/>
      <c r="F5" s="65"/>
      <c r="G5" s="66" t="s">
        <v>8</v>
      </c>
    </row>
    <row r="6" spans="1:7" s="4" customFormat="1" ht="12.75" customHeight="1" x14ac:dyDescent="0.2">
      <c r="A6" s="12"/>
      <c r="B6" s="12" t="s">
        <v>5</v>
      </c>
      <c r="C6" s="2" t="s">
        <v>0</v>
      </c>
      <c r="D6" s="13" t="s">
        <v>1</v>
      </c>
      <c r="E6" s="14" t="s">
        <v>6</v>
      </c>
      <c r="F6" s="13" t="s">
        <v>7</v>
      </c>
      <c r="G6" s="67"/>
    </row>
    <row r="7" spans="1:7" s="4" customFormat="1" ht="12.75" customHeight="1" x14ac:dyDescent="0.2">
      <c r="A7" s="12"/>
      <c r="B7" s="44"/>
      <c r="C7" s="45"/>
      <c r="D7" s="46"/>
      <c r="E7" s="47"/>
      <c r="F7" s="46"/>
      <c r="G7" s="37"/>
    </row>
    <row r="8" spans="1:7" ht="12.75" customHeight="1" x14ac:dyDescent="0.2">
      <c r="A8" s="1"/>
      <c r="B8" s="39" t="s">
        <v>81</v>
      </c>
      <c r="C8" s="40">
        <v>1</v>
      </c>
      <c r="D8" s="41" t="s">
        <v>4</v>
      </c>
      <c r="E8" s="42">
        <v>0</v>
      </c>
      <c r="F8" s="43">
        <f>C8*E8</f>
        <v>0</v>
      </c>
      <c r="G8" s="5" t="s">
        <v>71</v>
      </c>
    </row>
    <row r="9" spans="1:7" ht="12.75" customHeight="1" x14ac:dyDescent="0.2">
      <c r="A9" s="1"/>
      <c r="B9" s="39" t="s">
        <v>80</v>
      </c>
      <c r="C9" s="40">
        <v>1</v>
      </c>
      <c r="D9" s="41" t="s">
        <v>4</v>
      </c>
      <c r="E9" s="42">
        <v>0</v>
      </c>
      <c r="F9" s="43">
        <f>C9*E9</f>
        <v>0</v>
      </c>
      <c r="G9" s="38" t="s">
        <v>72</v>
      </c>
    </row>
    <row r="10" spans="1:7" ht="12.75" customHeight="1" x14ac:dyDescent="0.2">
      <c r="A10" s="1"/>
      <c r="B10" s="84" t="s">
        <v>245</v>
      </c>
      <c r="C10" s="40">
        <v>1</v>
      </c>
      <c r="D10" s="82" t="s">
        <v>4</v>
      </c>
      <c r="E10" s="42">
        <v>0</v>
      </c>
      <c r="F10" s="43">
        <f>C10*E10</f>
        <v>0</v>
      </c>
      <c r="G10" s="85" t="s">
        <v>238</v>
      </c>
    </row>
    <row r="11" spans="1:7" ht="12.75" customHeight="1" x14ac:dyDescent="0.2">
      <c r="A11" s="1"/>
      <c r="B11" s="84" t="s">
        <v>79</v>
      </c>
      <c r="C11" s="40">
        <v>1</v>
      </c>
      <c r="D11" s="82" t="s">
        <v>4</v>
      </c>
      <c r="E11" s="42">
        <v>0</v>
      </c>
      <c r="F11" s="43">
        <f t="shared" ref="F11:F24" si="0">C11*E11</f>
        <v>0</v>
      </c>
      <c r="G11" s="83" t="s">
        <v>74</v>
      </c>
    </row>
    <row r="12" spans="1:7" ht="12.75" customHeight="1" x14ac:dyDescent="0.2">
      <c r="A12" s="1"/>
      <c r="B12" s="84" t="s">
        <v>82</v>
      </c>
      <c r="C12" s="40">
        <v>1847</v>
      </c>
      <c r="D12" s="82" t="s">
        <v>70</v>
      </c>
      <c r="E12" s="42">
        <v>0</v>
      </c>
      <c r="F12" s="43">
        <f t="shared" si="0"/>
        <v>0</v>
      </c>
      <c r="G12" s="83" t="s">
        <v>75</v>
      </c>
    </row>
    <row r="13" spans="1:7" ht="12.75" customHeight="1" x14ac:dyDescent="0.2">
      <c r="A13" s="1"/>
      <c r="B13" s="84" t="s">
        <v>146</v>
      </c>
      <c r="C13" s="40">
        <v>1</v>
      </c>
      <c r="D13" s="82" t="s">
        <v>4</v>
      </c>
      <c r="E13" s="42">
        <v>0</v>
      </c>
      <c r="F13" s="43">
        <f t="shared" si="0"/>
        <v>0</v>
      </c>
      <c r="G13" s="83" t="s">
        <v>264</v>
      </c>
    </row>
    <row r="14" spans="1:7" ht="12.75" customHeight="1" x14ac:dyDescent="0.2">
      <c r="A14" s="1"/>
      <c r="B14" s="84" t="s">
        <v>83</v>
      </c>
      <c r="C14" s="40">
        <v>1</v>
      </c>
      <c r="D14" s="82" t="s">
        <v>4</v>
      </c>
      <c r="E14" s="42">
        <v>0</v>
      </c>
      <c r="F14" s="43">
        <f t="shared" si="0"/>
        <v>0</v>
      </c>
      <c r="G14" s="83" t="s">
        <v>147</v>
      </c>
    </row>
    <row r="15" spans="1:7" ht="12.75" customHeight="1" x14ac:dyDescent="0.2">
      <c r="A15" s="1"/>
      <c r="B15" s="84" t="s">
        <v>134</v>
      </c>
      <c r="C15" s="40">
        <v>151</v>
      </c>
      <c r="D15" s="82" t="s">
        <v>70</v>
      </c>
      <c r="E15" s="42">
        <v>0</v>
      </c>
      <c r="F15" s="43">
        <f t="shared" si="0"/>
        <v>0</v>
      </c>
      <c r="G15" s="83" t="s">
        <v>152</v>
      </c>
    </row>
    <row r="16" spans="1:7" ht="12.75" customHeight="1" x14ac:dyDescent="0.2">
      <c r="A16" s="1"/>
      <c r="B16" s="84" t="s">
        <v>84</v>
      </c>
      <c r="C16" s="40">
        <v>1</v>
      </c>
      <c r="D16" s="82" t="s">
        <v>4</v>
      </c>
      <c r="E16" s="42">
        <v>0</v>
      </c>
      <c r="F16" s="43">
        <f t="shared" si="0"/>
        <v>0</v>
      </c>
      <c r="G16" s="83" t="s">
        <v>153</v>
      </c>
    </row>
    <row r="17" spans="1:15" ht="12.75" customHeight="1" x14ac:dyDescent="0.2">
      <c r="A17" s="1"/>
      <c r="B17" s="84" t="s">
        <v>69</v>
      </c>
      <c r="C17" s="40">
        <v>1</v>
      </c>
      <c r="D17" s="82" t="s">
        <v>4</v>
      </c>
      <c r="E17" s="42">
        <v>0</v>
      </c>
      <c r="F17" s="43">
        <f t="shared" si="0"/>
        <v>0</v>
      </c>
      <c r="G17" s="83" t="s">
        <v>76</v>
      </c>
    </row>
    <row r="18" spans="1:15" ht="12.75" customHeight="1" x14ac:dyDescent="0.2">
      <c r="A18" s="1"/>
      <c r="B18" s="84" t="s">
        <v>99</v>
      </c>
      <c r="C18" s="40">
        <v>1847</v>
      </c>
      <c r="D18" s="82" t="s">
        <v>70</v>
      </c>
      <c r="E18" s="42">
        <v>0</v>
      </c>
      <c r="F18" s="43">
        <f t="shared" si="0"/>
        <v>0</v>
      </c>
      <c r="G18" s="83" t="s">
        <v>89</v>
      </c>
    </row>
    <row r="19" spans="1:15" ht="12.75" customHeight="1" x14ac:dyDescent="0.2">
      <c r="A19" s="1"/>
      <c r="B19" s="84" t="s">
        <v>154</v>
      </c>
      <c r="C19" s="40">
        <v>1</v>
      </c>
      <c r="D19" s="82" t="s">
        <v>4</v>
      </c>
      <c r="E19" s="42">
        <v>0</v>
      </c>
      <c r="F19" s="43">
        <f t="shared" si="0"/>
        <v>0</v>
      </c>
      <c r="G19" s="83" t="s">
        <v>77</v>
      </c>
    </row>
    <row r="20" spans="1:15" ht="12.75" customHeight="1" x14ac:dyDescent="0.2">
      <c r="A20" s="1"/>
      <c r="B20" s="84" t="s">
        <v>85</v>
      </c>
      <c r="C20" s="40">
        <v>151</v>
      </c>
      <c r="D20" s="82" t="s">
        <v>70</v>
      </c>
      <c r="E20" s="42">
        <v>0</v>
      </c>
      <c r="F20" s="43">
        <f>C20*E20</f>
        <v>0</v>
      </c>
      <c r="G20" s="83" t="s">
        <v>136</v>
      </c>
    </row>
    <row r="21" spans="1:15" ht="12.75" customHeight="1" x14ac:dyDescent="0.2">
      <c r="A21" s="1"/>
      <c r="B21" s="84" t="s">
        <v>87</v>
      </c>
      <c r="C21" s="40">
        <v>155</v>
      </c>
      <c r="D21" s="82" t="s">
        <v>70</v>
      </c>
      <c r="E21" s="42">
        <v>0</v>
      </c>
      <c r="F21" s="43">
        <f t="shared" si="0"/>
        <v>0</v>
      </c>
      <c r="G21" s="83" t="s">
        <v>88</v>
      </c>
    </row>
    <row r="22" spans="1:15" ht="12.75" customHeight="1" x14ac:dyDescent="0.2">
      <c r="A22" s="59"/>
      <c r="B22" s="39" t="s">
        <v>155</v>
      </c>
      <c r="C22" s="40">
        <v>465</v>
      </c>
      <c r="D22" s="41" t="s">
        <v>2</v>
      </c>
      <c r="E22" s="42">
        <v>0</v>
      </c>
      <c r="F22" s="43">
        <f>C22*E22</f>
        <v>0</v>
      </c>
      <c r="G22" s="5" t="s">
        <v>265</v>
      </c>
    </row>
    <row r="23" spans="1:15" ht="12.75" customHeight="1" x14ac:dyDescent="0.2">
      <c r="A23" s="59"/>
      <c r="B23" s="39" t="s">
        <v>86</v>
      </c>
      <c r="C23" s="40">
        <v>45</v>
      </c>
      <c r="D23" s="41" t="s">
        <v>70</v>
      </c>
      <c r="E23" s="42">
        <v>0</v>
      </c>
      <c r="F23" s="43">
        <f t="shared" si="0"/>
        <v>0</v>
      </c>
      <c r="G23" s="5" t="s">
        <v>78</v>
      </c>
    </row>
    <row r="24" spans="1:15" ht="12.75" customHeight="1" x14ac:dyDescent="0.2">
      <c r="A24" s="1"/>
      <c r="B24" s="39" t="s">
        <v>262</v>
      </c>
      <c r="C24" s="40">
        <v>1</v>
      </c>
      <c r="D24" s="41" t="s">
        <v>4</v>
      </c>
      <c r="E24" s="42">
        <v>0</v>
      </c>
      <c r="F24" s="43">
        <f t="shared" si="0"/>
        <v>0</v>
      </c>
      <c r="G24" s="5" t="s">
        <v>263</v>
      </c>
    </row>
    <row r="25" spans="1:15" ht="12.75" customHeight="1" x14ac:dyDescent="0.2">
      <c r="A25" s="59"/>
      <c r="B25" s="39"/>
      <c r="C25" s="40"/>
      <c r="D25" s="41"/>
      <c r="E25" s="42"/>
      <c r="F25" s="43"/>
      <c r="G25" s="5"/>
    </row>
    <row r="26" spans="1:15" ht="15.75" x14ac:dyDescent="0.25">
      <c r="A26" s="20"/>
      <c r="B26" s="16"/>
      <c r="C26" s="11"/>
      <c r="D26" s="15"/>
      <c r="E26" s="18" t="s">
        <v>9</v>
      </c>
      <c r="F26" s="17">
        <f>SUM(F7:F25)</f>
        <v>0</v>
      </c>
    </row>
    <row r="27" spans="1:15" ht="12.75" customHeight="1" x14ac:dyDescent="0.2">
      <c r="A27" s="24"/>
      <c r="B27" s="22"/>
      <c r="C27" s="9"/>
      <c r="D27" s="21"/>
      <c r="E27" s="21"/>
      <c r="F27" s="25" t="s">
        <v>229</v>
      </c>
      <c r="H27" s="19"/>
      <c r="I27" s="19"/>
      <c r="J27" s="19"/>
    </row>
    <row r="28" spans="1:15" x14ac:dyDescent="0.2">
      <c r="A28" s="28"/>
      <c r="B28" s="16"/>
      <c r="C28" s="11"/>
      <c r="D28" s="15"/>
      <c r="E28" s="15"/>
      <c r="F28" s="27"/>
    </row>
    <row r="29" spans="1:15" s="7" customFormat="1" x14ac:dyDescent="0.2">
      <c r="A29" s="3"/>
      <c r="B29" s="6"/>
      <c r="C29" s="26"/>
      <c r="D29" s="3"/>
      <c r="E29" s="3"/>
      <c r="F29" s="19"/>
      <c r="G29" s="8"/>
      <c r="H29" s="10"/>
      <c r="I29" s="10"/>
      <c r="J29" s="10"/>
      <c r="K29" s="10"/>
      <c r="L29" s="10"/>
      <c r="M29" s="10"/>
      <c r="N29" s="10"/>
      <c r="O29" s="10"/>
    </row>
    <row r="30" spans="1:15" s="7" customFormat="1" x14ac:dyDescent="0.2">
      <c r="A30" s="23" t="s">
        <v>12</v>
      </c>
      <c r="B30" s="10" t="s">
        <v>15</v>
      </c>
      <c r="D30" s="3"/>
      <c r="E30" s="3"/>
      <c r="F30" s="3"/>
      <c r="G30" s="8"/>
      <c r="H30" s="10"/>
      <c r="I30" s="10"/>
      <c r="J30" s="10"/>
      <c r="K30" s="10"/>
      <c r="L30" s="10"/>
      <c r="M30" s="10"/>
      <c r="N30" s="10"/>
      <c r="O30" s="10"/>
    </row>
    <row r="31" spans="1:15" s="7" customFormat="1" x14ac:dyDescent="0.2">
      <c r="A31" s="3"/>
      <c r="B31" s="10" t="s">
        <v>13</v>
      </c>
      <c r="D31" s="3"/>
      <c r="E31" s="3"/>
      <c r="F31" s="3"/>
      <c r="G31" s="8"/>
      <c r="H31" s="10"/>
      <c r="I31" s="10"/>
      <c r="J31" s="10"/>
      <c r="K31" s="10"/>
      <c r="L31" s="10"/>
      <c r="M31" s="10"/>
      <c r="N31" s="10"/>
      <c r="O31" s="10"/>
    </row>
    <row r="32" spans="1:15" x14ac:dyDescent="0.2">
      <c r="B32" s="10" t="s">
        <v>14</v>
      </c>
    </row>
    <row r="33" spans="1:15" x14ac:dyDescent="0.2">
      <c r="B33" s="10" t="s">
        <v>16</v>
      </c>
    </row>
    <row r="34" spans="1:15" s="7" customFormat="1" x14ac:dyDescent="0.2">
      <c r="A34" s="3"/>
      <c r="B34" s="10" t="s">
        <v>17</v>
      </c>
      <c r="D34" s="3"/>
      <c r="E34" s="3"/>
      <c r="F34" s="3"/>
      <c r="G34" s="8"/>
      <c r="H34" s="10"/>
      <c r="I34" s="10"/>
      <c r="J34" s="10"/>
      <c r="K34" s="10"/>
      <c r="L34" s="10"/>
      <c r="M34" s="10"/>
      <c r="N34" s="10"/>
      <c r="O34" s="10"/>
    </row>
    <row r="35" spans="1:15" s="7" customFormat="1" x14ac:dyDescent="0.2">
      <c r="A35" s="3"/>
      <c r="B35" s="10" t="s">
        <v>18</v>
      </c>
      <c r="D35" s="3"/>
      <c r="E35" s="3"/>
      <c r="F35" s="3"/>
      <c r="G35" s="8"/>
      <c r="H35" s="10"/>
      <c r="I35" s="10"/>
      <c r="J35" s="10"/>
      <c r="K35" s="10"/>
      <c r="L35" s="10"/>
      <c r="M35" s="10"/>
      <c r="N35" s="10"/>
      <c r="O35" s="10"/>
    </row>
  </sheetData>
  <mergeCells count="2">
    <mergeCell ref="B5:F5"/>
    <mergeCell ref="G5:G6"/>
  </mergeCells>
  <pageMargins left="0.5" right="0.5" top="0.5" bottom="0.5" header="0.3" footer="0.3"/>
  <pageSetup scale="96" fitToHeight="0" orientation="portrait" r:id="rId1"/>
  <headerFooter alignWithMargins="0">
    <oddFooter>&amp;C&amp;P of &amp;N</oddFooter>
  </headerFooter>
  <colBreaks count="1" manualBreakCount="1">
    <brk id="1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A3312-1800-4C78-8A4C-64CB993F3A14}">
  <sheetPr>
    <pageSetUpPr fitToPage="1"/>
  </sheetPr>
  <dimension ref="A1:O35"/>
  <sheetViews>
    <sheetView showGridLines="0" zoomScaleNormal="100" zoomScaleSheetLayoutView="100" workbookViewId="0">
      <selection activeCell="A24" sqref="A24:XFD24"/>
    </sheetView>
  </sheetViews>
  <sheetFormatPr defaultColWidth="9.140625" defaultRowHeight="12.75" x14ac:dyDescent="0.2"/>
  <cols>
    <col min="1" max="1" width="6.7109375" style="3" customWidth="1"/>
    <col min="2" max="2" width="50.7109375" style="6" customWidth="1"/>
    <col min="3" max="3" width="8.7109375" style="7" customWidth="1"/>
    <col min="4" max="4" width="5.7109375" style="3" customWidth="1"/>
    <col min="5" max="5" width="12.7109375" style="3" customWidth="1"/>
    <col min="6" max="6" width="15.7109375" style="3" customWidth="1"/>
    <col min="7" max="7" width="120.7109375" style="8" customWidth="1"/>
    <col min="8" max="8" width="8.7109375" style="10" customWidth="1"/>
    <col min="9" max="9" width="6.7109375" style="10" customWidth="1"/>
    <col min="10" max="10" width="12.7109375" style="10" customWidth="1"/>
    <col min="11" max="11" width="16.7109375" style="10" customWidth="1"/>
    <col min="12" max="12" width="40.7109375" style="10" customWidth="1"/>
    <col min="13" max="15" width="9.140625" style="10" customWidth="1"/>
    <col min="16" max="16384" width="9.140625" style="10"/>
  </cols>
  <sheetData>
    <row r="1" spans="1:7" x14ac:dyDescent="0.2">
      <c r="A1" s="29"/>
      <c r="B1" s="30"/>
      <c r="C1" s="31"/>
      <c r="D1" s="32"/>
      <c r="E1" s="33"/>
      <c r="F1" s="58" t="s">
        <v>124</v>
      </c>
      <c r="G1" s="34"/>
    </row>
    <row r="2" spans="1:7" x14ac:dyDescent="0.2">
      <c r="A2" s="29"/>
      <c r="B2" s="30"/>
      <c r="C2" s="31"/>
      <c r="D2" s="32"/>
      <c r="E2" s="33"/>
      <c r="F2" s="58" t="s">
        <v>106</v>
      </c>
      <c r="G2" s="34"/>
    </row>
    <row r="3" spans="1:7" x14ac:dyDescent="0.2">
      <c r="A3" s="29"/>
      <c r="B3" s="30"/>
      <c r="C3" s="31"/>
      <c r="D3" s="32"/>
      <c r="E3" s="33"/>
      <c r="F3" s="58" t="s">
        <v>127</v>
      </c>
      <c r="G3" s="34"/>
    </row>
    <row r="4" spans="1:7" x14ac:dyDescent="0.2">
      <c r="A4" s="36"/>
      <c r="G4" s="35"/>
    </row>
    <row r="5" spans="1:7" s="4" customFormat="1" ht="12.75" customHeight="1" x14ac:dyDescent="0.2">
      <c r="A5" s="12"/>
      <c r="B5" s="63" t="s">
        <v>67</v>
      </c>
      <c r="C5" s="64"/>
      <c r="D5" s="64"/>
      <c r="E5" s="64"/>
      <c r="F5" s="65"/>
      <c r="G5" s="66" t="s">
        <v>8</v>
      </c>
    </row>
    <row r="6" spans="1:7" s="4" customFormat="1" ht="12.75" customHeight="1" x14ac:dyDescent="0.2">
      <c r="A6" s="12"/>
      <c r="B6" s="12" t="s">
        <v>5</v>
      </c>
      <c r="C6" s="2" t="s">
        <v>0</v>
      </c>
      <c r="D6" s="13" t="s">
        <v>1</v>
      </c>
      <c r="E6" s="14" t="s">
        <v>6</v>
      </c>
      <c r="F6" s="13" t="s">
        <v>7</v>
      </c>
      <c r="G6" s="67"/>
    </row>
    <row r="7" spans="1:7" s="4" customFormat="1" ht="12.75" customHeight="1" x14ac:dyDescent="0.2">
      <c r="A7" s="12"/>
      <c r="B7" s="44"/>
      <c r="C7" s="45"/>
      <c r="D7" s="46"/>
      <c r="E7" s="47"/>
      <c r="F7" s="46"/>
      <c r="G7" s="37"/>
    </row>
    <row r="8" spans="1:7" ht="12.75" customHeight="1" x14ac:dyDescent="0.2">
      <c r="A8" s="1"/>
      <c r="B8" s="39" t="s">
        <v>81</v>
      </c>
      <c r="C8" s="40">
        <v>1</v>
      </c>
      <c r="D8" s="41" t="s">
        <v>4</v>
      </c>
      <c r="E8" s="42">
        <v>0</v>
      </c>
      <c r="F8" s="43">
        <f>C8*E8</f>
        <v>0</v>
      </c>
      <c r="G8" s="5" t="s">
        <v>71</v>
      </c>
    </row>
    <row r="9" spans="1:7" ht="12.75" customHeight="1" x14ac:dyDescent="0.2">
      <c r="A9" s="1"/>
      <c r="B9" s="39" t="s">
        <v>80</v>
      </c>
      <c r="C9" s="40">
        <v>1</v>
      </c>
      <c r="D9" s="41" t="s">
        <v>4</v>
      </c>
      <c r="E9" s="42">
        <v>0</v>
      </c>
      <c r="F9" s="43">
        <f>C9*E9</f>
        <v>0</v>
      </c>
      <c r="G9" s="38" t="s">
        <v>72</v>
      </c>
    </row>
    <row r="10" spans="1:7" ht="12.75" customHeight="1" x14ac:dyDescent="0.2">
      <c r="A10" s="1"/>
      <c r="B10" s="39" t="s">
        <v>245</v>
      </c>
      <c r="C10" s="40">
        <v>1</v>
      </c>
      <c r="D10" s="41" t="s">
        <v>4</v>
      </c>
      <c r="E10" s="42">
        <v>0</v>
      </c>
      <c r="F10" s="43">
        <f>C10*E10</f>
        <v>0</v>
      </c>
      <c r="G10" s="38" t="s">
        <v>238</v>
      </c>
    </row>
    <row r="11" spans="1:7" ht="12.75" customHeight="1" x14ac:dyDescent="0.2">
      <c r="A11" s="1"/>
      <c r="B11" s="39" t="s">
        <v>257</v>
      </c>
      <c r="C11" s="40">
        <v>1</v>
      </c>
      <c r="D11" s="41" t="s">
        <v>4</v>
      </c>
      <c r="E11" s="42">
        <v>0</v>
      </c>
      <c r="F11" s="43">
        <f t="shared" ref="F11:F24" si="0">C11*E11</f>
        <v>0</v>
      </c>
      <c r="G11" s="5" t="s">
        <v>132</v>
      </c>
    </row>
    <row r="12" spans="1:7" ht="12.75" customHeight="1" x14ac:dyDescent="0.2">
      <c r="A12" s="1"/>
      <c r="B12" s="84" t="s">
        <v>130</v>
      </c>
      <c r="C12" s="40">
        <v>1349</v>
      </c>
      <c r="D12" s="82" t="s">
        <v>70</v>
      </c>
      <c r="E12" s="42">
        <v>0</v>
      </c>
      <c r="F12" s="43">
        <f t="shared" si="0"/>
        <v>0</v>
      </c>
      <c r="G12" s="5" t="s">
        <v>248</v>
      </c>
    </row>
    <row r="13" spans="1:7" ht="12.75" customHeight="1" x14ac:dyDescent="0.2">
      <c r="A13" s="1"/>
      <c r="B13" s="84" t="s">
        <v>259</v>
      </c>
      <c r="C13" s="40">
        <v>1</v>
      </c>
      <c r="D13" s="82" t="s">
        <v>4</v>
      </c>
      <c r="E13" s="42">
        <v>0</v>
      </c>
      <c r="F13" s="43">
        <f t="shared" ref="F13" si="1">C13*E13</f>
        <v>0</v>
      </c>
      <c r="G13" s="5" t="s">
        <v>249</v>
      </c>
    </row>
    <row r="14" spans="1:7" ht="12.75" customHeight="1" x14ac:dyDescent="0.2">
      <c r="A14" s="1"/>
      <c r="B14" s="84" t="s">
        <v>156</v>
      </c>
      <c r="C14" s="40">
        <v>2044</v>
      </c>
      <c r="D14" s="82" t="s">
        <v>70</v>
      </c>
      <c r="E14" s="42">
        <v>0</v>
      </c>
      <c r="F14" s="43">
        <f t="shared" ref="F14" si="2">C14*E14</f>
        <v>0</v>
      </c>
      <c r="G14" s="5" t="s">
        <v>250</v>
      </c>
    </row>
    <row r="15" spans="1:7" ht="12.75" customHeight="1" x14ac:dyDescent="0.2">
      <c r="A15" s="1"/>
      <c r="B15" s="84" t="s">
        <v>129</v>
      </c>
      <c r="C15" s="40">
        <v>1</v>
      </c>
      <c r="D15" s="82" t="s">
        <v>4</v>
      </c>
      <c r="E15" s="42">
        <v>0</v>
      </c>
      <c r="F15" s="43">
        <f t="shared" si="0"/>
        <v>0</v>
      </c>
      <c r="G15" s="5" t="s">
        <v>157</v>
      </c>
    </row>
    <row r="16" spans="1:7" ht="12.75" customHeight="1" x14ac:dyDescent="0.2">
      <c r="A16" s="1"/>
      <c r="B16" s="84" t="s">
        <v>84</v>
      </c>
      <c r="C16" s="40">
        <v>1</v>
      </c>
      <c r="D16" s="82" t="s">
        <v>4</v>
      </c>
      <c r="E16" s="42">
        <v>0</v>
      </c>
      <c r="F16" s="43">
        <f t="shared" si="0"/>
        <v>0</v>
      </c>
      <c r="G16" s="5" t="s">
        <v>251</v>
      </c>
    </row>
    <row r="17" spans="1:15" ht="12.75" customHeight="1" x14ac:dyDescent="0.2">
      <c r="A17" s="1"/>
      <c r="B17" s="84" t="s">
        <v>158</v>
      </c>
      <c r="C17" s="40">
        <v>2044</v>
      </c>
      <c r="D17" s="82" t="s">
        <v>70</v>
      </c>
      <c r="E17" s="42">
        <v>0</v>
      </c>
      <c r="F17" s="43">
        <f t="shared" si="0"/>
        <v>0</v>
      </c>
      <c r="G17" s="5" t="s">
        <v>159</v>
      </c>
    </row>
    <row r="18" spans="1:15" ht="12.75" customHeight="1" x14ac:dyDescent="0.2">
      <c r="A18" s="1"/>
      <c r="B18" s="84" t="s">
        <v>148</v>
      </c>
      <c r="C18" s="40">
        <v>1</v>
      </c>
      <c r="D18" s="82" t="s">
        <v>4</v>
      </c>
      <c r="E18" s="42">
        <v>0</v>
      </c>
      <c r="F18" s="43">
        <f t="shared" si="0"/>
        <v>0</v>
      </c>
      <c r="G18" s="5" t="s">
        <v>252</v>
      </c>
    </row>
    <row r="19" spans="1:15" ht="12.75" customHeight="1" x14ac:dyDescent="0.2">
      <c r="A19" s="1"/>
      <c r="B19" s="84" t="s">
        <v>160</v>
      </c>
      <c r="C19" s="40">
        <v>1349</v>
      </c>
      <c r="D19" s="82" t="s">
        <v>70</v>
      </c>
      <c r="E19" s="42">
        <v>0</v>
      </c>
      <c r="F19" s="43">
        <f t="shared" si="0"/>
        <v>0</v>
      </c>
      <c r="G19" s="5" t="s">
        <v>253</v>
      </c>
    </row>
    <row r="20" spans="1:15" ht="12.75" customHeight="1" x14ac:dyDescent="0.2">
      <c r="A20" s="1"/>
      <c r="B20" s="84" t="s">
        <v>145</v>
      </c>
      <c r="C20" s="40">
        <v>1</v>
      </c>
      <c r="D20" s="82" t="s">
        <v>4</v>
      </c>
      <c r="E20" s="42">
        <v>0</v>
      </c>
      <c r="F20" s="43">
        <f t="shared" si="0"/>
        <v>0</v>
      </c>
      <c r="G20" s="5" t="s">
        <v>260</v>
      </c>
    </row>
    <row r="21" spans="1:15" ht="12.75" customHeight="1" x14ac:dyDescent="0.2">
      <c r="A21" s="1"/>
      <c r="B21" s="84" t="s">
        <v>140</v>
      </c>
      <c r="C21" s="40">
        <v>148</v>
      </c>
      <c r="D21" s="82" t="s">
        <v>70</v>
      </c>
      <c r="E21" s="42">
        <v>0</v>
      </c>
      <c r="F21" s="43">
        <f t="shared" si="0"/>
        <v>0</v>
      </c>
      <c r="G21" s="5" t="s">
        <v>141</v>
      </c>
    </row>
    <row r="22" spans="1:15" ht="12.75" customHeight="1" x14ac:dyDescent="0.2">
      <c r="A22" s="59"/>
      <c r="B22" s="84" t="s">
        <v>142</v>
      </c>
      <c r="C22" s="40">
        <v>280</v>
      </c>
      <c r="D22" s="82" t="s">
        <v>2</v>
      </c>
      <c r="E22" s="42">
        <v>0</v>
      </c>
      <c r="F22" s="43">
        <f>C22*E22</f>
        <v>0</v>
      </c>
      <c r="G22" s="5" t="s">
        <v>261</v>
      </c>
    </row>
    <row r="23" spans="1:15" ht="12.75" customHeight="1" x14ac:dyDescent="0.2">
      <c r="A23" s="59"/>
      <c r="B23" s="84" t="s">
        <v>143</v>
      </c>
      <c r="C23" s="40">
        <v>45</v>
      </c>
      <c r="D23" s="82" t="s">
        <v>70</v>
      </c>
      <c r="E23" s="42">
        <v>0</v>
      </c>
      <c r="F23" s="43">
        <f t="shared" si="0"/>
        <v>0</v>
      </c>
      <c r="G23" s="5" t="s">
        <v>151</v>
      </c>
    </row>
    <row r="24" spans="1:15" ht="12.75" customHeight="1" x14ac:dyDescent="0.2">
      <c r="A24" s="1"/>
      <c r="B24" s="39" t="s">
        <v>254</v>
      </c>
      <c r="C24" s="40">
        <v>1</v>
      </c>
      <c r="D24" s="41" t="s">
        <v>4</v>
      </c>
      <c r="E24" s="42">
        <v>0</v>
      </c>
      <c r="F24" s="43">
        <f t="shared" si="0"/>
        <v>0</v>
      </c>
      <c r="G24" s="5" t="s">
        <v>255</v>
      </c>
    </row>
    <row r="25" spans="1:15" ht="12.75" customHeight="1" x14ac:dyDescent="0.2">
      <c r="A25" s="59"/>
      <c r="B25" s="39"/>
      <c r="C25" s="40"/>
      <c r="D25" s="41"/>
      <c r="E25" s="42"/>
      <c r="F25" s="43"/>
      <c r="G25" s="5"/>
    </row>
    <row r="26" spans="1:15" ht="15.75" x14ac:dyDescent="0.25">
      <c r="A26" s="20"/>
      <c r="B26" s="16"/>
      <c r="C26" s="11"/>
      <c r="D26" s="15"/>
      <c r="E26" s="18" t="s">
        <v>9</v>
      </c>
      <c r="F26" s="17">
        <f>SUM(F7:F25)</f>
        <v>0</v>
      </c>
    </row>
    <row r="27" spans="1:15" ht="12.75" customHeight="1" x14ac:dyDescent="0.2">
      <c r="A27" s="24"/>
      <c r="B27" s="22"/>
      <c r="C27" s="9"/>
      <c r="D27" s="21"/>
      <c r="E27" s="21"/>
      <c r="F27" s="25" t="s">
        <v>107</v>
      </c>
      <c r="H27" s="19"/>
      <c r="I27" s="19"/>
      <c r="J27" s="19"/>
    </row>
    <row r="28" spans="1:15" x14ac:dyDescent="0.2">
      <c r="A28" s="28"/>
      <c r="B28" s="16"/>
      <c r="C28" s="11"/>
      <c r="D28" s="15"/>
      <c r="E28" s="15"/>
      <c r="F28" s="27"/>
    </row>
    <row r="29" spans="1:15" s="7" customFormat="1" x14ac:dyDescent="0.2">
      <c r="A29" s="3"/>
      <c r="B29" s="6"/>
      <c r="C29" s="26"/>
      <c r="D29" s="3"/>
      <c r="E29" s="3"/>
      <c r="F29" s="19"/>
      <c r="G29" s="8"/>
      <c r="H29" s="10"/>
      <c r="I29" s="10"/>
      <c r="J29" s="10"/>
      <c r="K29" s="10"/>
      <c r="L29" s="10"/>
      <c r="M29" s="10"/>
      <c r="N29" s="10"/>
      <c r="O29" s="10"/>
    </row>
    <row r="30" spans="1:15" s="7" customFormat="1" x14ac:dyDescent="0.2">
      <c r="A30" s="23" t="s">
        <v>12</v>
      </c>
      <c r="B30" s="10" t="s">
        <v>15</v>
      </c>
      <c r="D30" s="3"/>
      <c r="E30" s="3"/>
      <c r="F30" s="3"/>
      <c r="G30" s="8"/>
      <c r="H30" s="10"/>
      <c r="I30" s="10"/>
      <c r="J30" s="10"/>
      <c r="K30" s="10"/>
      <c r="L30" s="10"/>
      <c r="M30" s="10"/>
      <c r="N30" s="10"/>
      <c r="O30" s="10"/>
    </row>
    <row r="31" spans="1:15" s="7" customFormat="1" x14ac:dyDescent="0.2">
      <c r="A31" s="3"/>
      <c r="B31" s="10" t="s">
        <v>13</v>
      </c>
      <c r="D31" s="3"/>
      <c r="E31" s="3"/>
      <c r="F31" s="3"/>
      <c r="G31" s="8"/>
      <c r="H31" s="10"/>
      <c r="I31" s="10"/>
      <c r="J31" s="10"/>
      <c r="K31" s="10"/>
      <c r="L31" s="10"/>
      <c r="M31" s="10"/>
      <c r="N31" s="10"/>
      <c r="O31" s="10"/>
    </row>
    <row r="32" spans="1:15" x14ac:dyDescent="0.2">
      <c r="B32" s="10" t="s">
        <v>14</v>
      </c>
    </row>
    <row r="33" spans="1:15" x14ac:dyDescent="0.2">
      <c r="B33" s="10" t="s">
        <v>16</v>
      </c>
    </row>
    <row r="34" spans="1:15" s="7" customFormat="1" x14ac:dyDescent="0.2">
      <c r="A34" s="3"/>
      <c r="B34" s="10" t="s">
        <v>17</v>
      </c>
      <c r="D34" s="3"/>
      <c r="E34" s="3"/>
      <c r="F34" s="3"/>
      <c r="G34" s="8"/>
      <c r="H34" s="10"/>
      <c r="I34" s="10"/>
      <c r="J34" s="10"/>
      <c r="K34" s="10"/>
      <c r="L34" s="10"/>
      <c r="M34" s="10"/>
      <c r="N34" s="10"/>
      <c r="O34" s="10"/>
    </row>
    <row r="35" spans="1:15" s="7" customFormat="1" x14ac:dyDescent="0.2">
      <c r="A35" s="3"/>
      <c r="B35" s="10" t="s">
        <v>18</v>
      </c>
      <c r="D35" s="3"/>
      <c r="E35" s="3"/>
      <c r="F35" s="3"/>
      <c r="G35" s="8"/>
      <c r="H35" s="10"/>
      <c r="I35" s="10"/>
      <c r="J35" s="10"/>
      <c r="K35" s="10"/>
      <c r="L35" s="10"/>
      <c r="M35" s="10"/>
      <c r="N35" s="10"/>
      <c r="O35" s="10"/>
    </row>
  </sheetData>
  <mergeCells count="2">
    <mergeCell ref="B5:F5"/>
    <mergeCell ref="G5:G6"/>
  </mergeCells>
  <pageMargins left="0.5" right="0.5" top="0.5" bottom="0.5" header="0.3" footer="0.3"/>
  <pageSetup scale="96" fitToHeight="0" orientation="portrait" r:id="rId1"/>
  <headerFooter alignWithMargins="0">
    <oddFooter>&amp;C&amp;P of &amp;N</oddFooter>
  </headerFooter>
  <colBreaks count="1" manualBreakCount="1">
    <brk id="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12125-02A2-47CC-BACD-D4F38B757FD5}">
  <sheetPr>
    <pageSetUpPr fitToPage="1"/>
  </sheetPr>
  <dimension ref="A1:O27"/>
  <sheetViews>
    <sheetView showGridLines="0" zoomScaleNormal="100" zoomScaleSheetLayoutView="100" workbookViewId="0">
      <selection activeCell="A16" sqref="A16:XFD16"/>
    </sheetView>
  </sheetViews>
  <sheetFormatPr defaultColWidth="9.140625" defaultRowHeight="12.75" x14ac:dyDescent="0.2"/>
  <cols>
    <col min="1" max="1" width="6.7109375" style="3" customWidth="1"/>
    <col min="2" max="2" width="50.7109375" style="6" customWidth="1"/>
    <col min="3" max="3" width="8.7109375" style="7" customWidth="1"/>
    <col min="4" max="4" width="5.7109375" style="3" customWidth="1"/>
    <col min="5" max="5" width="12.7109375" style="3" customWidth="1"/>
    <col min="6" max="6" width="15.7109375" style="3" customWidth="1"/>
    <col min="7" max="7" width="120.7109375" style="8" customWidth="1"/>
    <col min="8" max="8" width="8.7109375" style="10" customWidth="1"/>
    <col min="9" max="9" width="6.7109375" style="10" customWidth="1"/>
    <col min="10" max="10" width="12.7109375" style="10" customWidth="1"/>
    <col min="11" max="11" width="16.7109375" style="10" customWidth="1"/>
    <col min="12" max="12" width="40.7109375" style="10" customWidth="1"/>
    <col min="13" max="15" width="9.140625" style="10" customWidth="1"/>
    <col min="16" max="16384" width="9.140625" style="10"/>
  </cols>
  <sheetData>
    <row r="1" spans="1:7" x14ac:dyDescent="0.2">
      <c r="A1" s="29"/>
      <c r="B1" s="30"/>
      <c r="C1" s="31"/>
      <c r="D1" s="32"/>
      <c r="E1" s="33"/>
      <c r="F1" s="58" t="s">
        <v>124</v>
      </c>
      <c r="G1" s="34"/>
    </row>
    <row r="2" spans="1:7" x14ac:dyDescent="0.2">
      <c r="A2" s="29"/>
      <c r="B2" s="30"/>
      <c r="C2" s="31"/>
      <c r="D2" s="32"/>
      <c r="E2" s="33"/>
      <c r="F2" s="58" t="s">
        <v>230</v>
      </c>
      <c r="G2" s="34"/>
    </row>
    <row r="3" spans="1:7" x14ac:dyDescent="0.2">
      <c r="A3" s="29"/>
      <c r="B3" s="30"/>
      <c r="C3" s="31"/>
      <c r="D3" s="32"/>
      <c r="E3" s="33"/>
      <c r="F3" s="58" t="s">
        <v>128</v>
      </c>
      <c r="G3" s="34"/>
    </row>
    <row r="4" spans="1:7" x14ac:dyDescent="0.2">
      <c r="A4" s="36"/>
      <c r="G4" s="35"/>
    </row>
    <row r="5" spans="1:7" s="4" customFormat="1" ht="12.75" customHeight="1" x14ac:dyDescent="0.2">
      <c r="A5" s="12"/>
      <c r="B5" s="63" t="s">
        <v>67</v>
      </c>
      <c r="C5" s="64"/>
      <c r="D5" s="64"/>
      <c r="E5" s="64"/>
      <c r="F5" s="65"/>
      <c r="G5" s="66" t="s">
        <v>8</v>
      </c>
    </row>
    <row r="6" spans="1:7" s="4" customFormat="1" ht="12.75" customHeight="1" x14ac:dyDescent="0.2">
      <c r="A6" s="12"/>
      <c r="B6" s="12" t="s">
        <v>5</v>
      </c>
      <c r="C6" s="2" t="s">
        <v>0</v>
      </c>
      <c r="D6" s="13" t="s">
        <v>1</v>
      </c>
      <c r="E6" s="14" t="s">
        <v>6</v>
      </c>
      <c r="F6" s="13" t="s">
        <v>7</v>
      </c>
      <c r="G6" s="67"/>
    </row>
    <row r="7" spans="1:7" s="4" customFormat="1" ht="12.75" customHeight="1" x14ac:dyDescent="0.2">
      <c r="A7" s="12"/>
      <c r="B7" s="44"/>
      <c r="C7" s="45"/>
      <c r="D7" s="46"/>
      <c r="E7" s="47"/>
      <c r="F7" s="46"/>
      <c r="G7" s="37"/>
    </row>
    <row r="8" spans="1:7" ht="12.75" customHeight="1" x14ac:dyDescent="0.2">
      <c r="A8" s="1"/>
      <c r="B8" s="39" t="s">
        <v>81</v>
      </c>
      <c r="C8" s="40">
        <v>1</v>
      </c>
      <c r="D8" s="41" t="s">
        <v>4</v>
      </c>
      <c r="E8" s="42">
        <v>0</v>
      </c>
      <c r="F8" s="43">
        <f>C8*E8</f>
        <v>0</v>
      </c>
      <c r="G8" s="5" t="s">
        <v>71</v>
      </c>
    </row>
    <row r="9" spans="1:7" ht="12.75" customHeight="1" x14ac:dyDescent="0.2">
      <c r="A9" s="1"/>
      <c r="B9" s="39" t="s">
        <v>80</v>
      </c>
      <c r="C9" s="40">
        <v>1</v>
      </c>
      <c r="D9" s="41" t="s">
        <v>4</v>
      </c>
      <c r="E9" s="42">
        <v>0</v>
      </c>
      <c r="F9" s="43">
        <f>C9*E9</f>
        <v>0</v>
      </c>
      <c r="G9" s="38" t="s">
        <v>72</v>
      </c>
    </row>
    <row r="10" spans="1:7" ht="12.75" customHeight="1" x14ac:dyDescent="0.2">
      <c r="A10" s="1"/>
      <c r="B10" s="39" t="s">
        <v>245</v>
      </c>
      <c r="C10" s="40">
        <v>1</v>
      </c>
      <c r="D10" s="41" t="s">
        <v>4</v>
      </c>
      <c r="E10" s="42">
        <v>0</v>
      </c>
      <c r="F10" s="43">
        <f>C10*E10</f>
        <v>0</v>
      </c>
      <c r="G10" s="38" t="s">
        <v>238</v>
      </c>
    </row>
    <row r="11" spans="1:7" ht="12.75" customHeight="1" x14ac:dyDescent="0.2">
      <c r="A11" s="1"/>
      <c r="B11" s="39" t="s">
        <v>144</v>
      </c>
      <c r="C11" s="40">
        <v>1</v>
      </c>
      <c r="D11" s="41" t="s">
        <v>4</v>
      </c>
      <c r="E11" s="42">
        <v>0</v>
      </c>
      <c r="F11" s="43">
        <f t="shared" ref="F11:F16" si="0">C11*E11</f>
        <v>0</v>
      </c>
      <c r="G11" s="5" t="s">
        <v>91</v>
      </c>
    </row>
    <row r="12" spans="1:7" ht="12.75" customHeight="1" x14ac:dyDescent="0.2">
      <c r="A12" s="1"/>
      <c r="B12" s="39" t="s">
        <v>258</v>
      </c>
      <c r="C12" s="40">
        <v>1</v>
      </c>
      <c r="D12" s="41" t="s">
        <v>4</v>
      </c>
      <c r="E12" s="42">
        <v>0</v>
      </c>
      <c r="F12" s="43">
        <f t="shared" si="0"/>
        <v>0</v>
      </c>
      <c r="G12" s="5" t="s">
        <v>92</v>
      </c>
    </row>
    <row r="13" spans="1:7" ht="12.75" customHeight="1" x14ac:dyDescent="0.2">
      <c r="A13" s="1"/>
      <c r="B13" s="39" t="s">
        <v>95</v>
      </c>
      <c r="C13" s="40">
        <v>110</v>
      </c>
      <c r="D13" s="41" t="s">
        <v>70</v>
      </c>
      <c r="E13" s="42">
        <v>0</v>
      </c>
      <c r="F13" s="43">
        <f t="shared" si="0"/>
        <v>0</v>
      </c>
      <c r="G13" s="5" t="s">
        <v>93</v>
      </c>
    </row>
    <row r="14" spans="1:7" ht="12.75" customHeight="1" x14ac:dyDescent="0.2">
      <c r="A14" s="59"/>
      <c r="B14" s="39" t="s">
        <v>123</v>
      </c>
      <c r="C14" s="40">
        <v>250</v>
      </c>
      <c r="D14" s="41" t="s">
        <v>2</v>
      </c>
      <c r="E14" s="42">
        <v>0</v>
      </c>
      <c r="F14" s="43">
        <f>C14*E14</f>
        <v>0</v>
      </c>
      <c r="G14" s="83" t="s">
        <v>247</v>
      </c>
    </row>
    <row r="15" spans="1:7" ht="12.75" customHeight="1" x14ac:dyDescent="0.2">
      <c r="A15" s="59"/>
      <c r="B15" s="39" t="s">
        <v>94</v>
      </c>
      <c r="C15" s="40">
        <v>34</v>
      </c>
      <c r="D15" s="41" t="s">
        <v>70</v>
      </c>
      <c r="E15" s="42">
        <v>0</v>
      </c>
      <c r="F15" s="43">
        <f t="shared" si="0"/>
        <v>0</v>
      </c>
      <c r="G15" s="5" t="s">
        <v>97</v>
      </c>
    </row>
    <row r="16" spans="1:7" ht="12.75" customHeight="1" x14ac:dyDescent="0.2">
      <c r="A16" s="1"/>
      <c r="B16" s="39" t="s">
        <v>240</v>
      </c>
      <c r="C16" s="40">
        <v>1</v>
      </c>
      <c r="D16" s="41" t="s">
        <v>4</v>
      </c>
      <c r="E16" s="42">
        <v>0</v>
      </c>
      <c r="F16" s="43">
        <f t="shared" si="0"/>
        <v>0</v>
      </c>
      <c r="G16" s="5" t="s">
        <v>256</v>
      </c>
    </row>
    <row r="17" spans="1:15" ht="12.75" customHeight="1" x14ac:dyDescent="0.2">
      <c r="A17" s="59"/>
      <c r="B17" s="39"/>
      <c r="C17" s="40"/>
      <c r="D17" s="41"/>
      <c r="E17" s="42"/>
      <c r="F17" s="43"/>
      <c r="G17" s="5"/>
    </row>
    <row r="18" spans="1:15" ht="15.75" x14ac:dyDescent="0.25">
      <c r="A18" s="20"/>
      <c r="B18" s="16"/>
      <c r="C18" s="11"/>
      <c r="D18" s="15"/>
      <c r="E18" s="18" t="s">
        <v>9</v>
      </c>
      <c r="F18" s="17">
        <f>SUM(F7:F17)</f>
        <v>0</v>
      </c>
    </row>
    <row r="19" spans="1:15" ht="12.75" customHeight="1" x14ac:dyDescent="0.2">
      <c r="A19" s="24"/>
      <c r="B19" s="22"/>
      <c r="C19" s="9"/>
      <c r="D19" s="21"/>
      <c r="E19" s="21"/>
      <c r="F19" s="25" t="s">
        <v>231</v>
      </c>
      <c r="H19" s="19"/>
      <c r="I19" s="19"/>
      <c r="J19" s="19"/>
    </row>
    <row r="20" spans="1:15" x14ac:dyDescent="0.2">
      <c r="A20" s="28"/>
      <c r="B20" s="16"/>
      <c r="C20" s="11"/>
      <c r="D20" s="15"/>
      <c r="E20" s="15"/>
      <c r="F20" s="27"/>
    </row>
    <row r="21" spans="1:15" s="7" customFormat="1" x14ac:dyDescent="0.2">
      <c r="A21" s="3"/>
      <c r="B21" s="6"/>
      <c r="C21" s="26"/>
      <c r="D21" s="3"/>
      <c r="E21" s="3"/>
      <c r="F21" s="19"/>
      <c r="G21" s="8"/>
      <c r="H21" s="10"/>
      <c r="I21" s="10"/>
      <c r="J21" s="10"/>
      <c r="K21" s="10"/>
      <c r="L21" s="10"/>
      <c r="M21" s="10"/>
      <c r="N21" s="10"/>
      <c r="O21" s="10"/>
    </row>
    <row r="22" spans="1:15" s="7" customFormat="1" x14ac:dyDescent="0.2">
      <c r="A22" s="23" t="s">
        <v>12</v>
      </c>
      <c r="B22" s="10" t="s">
        <v>15</v>
      </c>
      <c r="D22" s="3"/>
      <c r="E22" s="3"/>
      <c r="F22" s="3"/>
      <c r="G22" s="8"/>
      <c r="H22" s="10"/>
      <c r="I22" s="10"/>
      <c r="J22" s="10"/>
      <c r="K22" s="10"/>
      <c r="L22" s="10"/>
      <c r="M22" s="10"/>
      <c r="N22" s="10"/>
      <c r="O22" s="10"/>
    </row>
    <row r="23" spans="1:15" s="7" customFormat="1" x14ac:dyDescent="0.2">
      <c r="A23" s="3"/>
      <c r="B23" s="10" t="s">
        <v>13</v>
      </c>
      <c r="D23" s="3"/>
      <c r="E23" s="3"/>
      <c r="F23" s="3"/>
      <c r="G23" s="8"/>
      <c r="H23" s="10"/>
      <c r="I23" s="10"/>
      <c r="J23" s="10"/>
      <c r="K23" s="10"/>
      <c r="L23" s="10"/>
      <c r="M23" s="10"/>
      <c r="N23" s="10"/>
      <c r="O23" s="10"/>
    </row>
    <row r="24" spans="1:15" x14ac:dyDescent="0.2">
      <c r="B24" s="10" t="s">
        <v>14</v>
      </c>
    </row>
    <row r="25" spans="1:15" x14ac:dyDescent="0.2">
      <c r="B25" s="10" t="s">
        <v>16</v>
      </c>
    </row>
    <row r="26" spans="1:15" s="7" customFormat="1" x14ac:dyDescent="0.2">
      <c r="A26" s="3"/>
      <c r="B26" s="10" t="s">
        <v>17</v>
      </c>
      <c r="D26" s="3"/>
      <c r="E26" s="3"/>
      <c r="F26" s="3"/>
      <c r="G26" s="8"/>
      <c r="H26" s="10"/>
      <c r="I26" s="10"/>
      <c r="J26" s="10"/>
      <c r="K26" s="10"/>
      <c r="L26" s="10"/>
      <c r="M26" s="10"/>
      <c r="N26" s="10"/>
      <c r="O26" s="10"/>
    </row>
    <row r="27" spans="1:15" s="7" customFormat="1" x14ac:dyDescent="0.2">
      <c r="A27" s="3"/>
      <c r="B27" s="10" t="s">
        <v>18</v>
      </c>
      <c r="D27" s="3"/>
      <c r="E27" s="3"/>
      <c r="F27" s="3"/>
      <c r="G27" s="8"/>
      <c r="H27" s="10"/>
      <c r="I27" s="10"/>
      <c r="J27" s="10"/>
      <c r="K27" s="10"/>
      <c r="L27" s="10"/>
      <c r="M27" s="10"/>
      <c r="N27" s="10"/>
      <c r="O27" s="10"/>
    </row>
  </sheetData>
  <mergeCells count="2">
    <mergeCell ref="B5:F5"/>
    <mergeCell ref="G5:G6"/>
  </mergeCells>
  <pageMargins left="0.5" right="0.5" top="0.5" bottom="0.5" header="0.3" footer="0.3"/>
  <pageSetup scale="96" fitToHeight="0" orientation="portrait" r:id="rId1"/>
  <headerFooter alignWithMargins="0">
    <oddFooter>&amp;C&amp;P of &amp;N</oddFooter>
  </headerFooter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47786-BCFF-463D-A9E6-4A9DE45E61AE}">
  <sheetPr>
    <pageSetUpPr fitToPage="1"/>
  </sheetPr>
  <dimension ref="A1:O27"/>
  <sheetViews>
    <sheetView showGridLines="0" zoomScaleNormal="100" zoomScaleSheetLayoutView="100" workbookViewId="0">
      <selection activeCell="B16" sqref="B16"/>
    </sheetView>
  </sheetViews>
  <sheetFormatPr defaultColWidth="9.140625" defaultRowHeight="12.75" x14ac:dyDescent="0.2"/>
  <cols>
    <col min="1" max="1" width="6.7109375" style="3" customWidth="1"/>
    <col min="2" max="2" width="50.7109375" style="6" customWidth="1"/>
    <col min="3" max="3" width="8.7109375" style="7" customWidth="1"/>
    <col min="4" max="4" width="5.7109375" style="3" customWidth="1"/>
    <col min="5" max="5" width="12.7109375" style="3" customWidth="1"/>
    <col min="6" max="6" width="15.7109375" style="3" customWidth="1"/>
    <col min="7" max="7" width="120.7109375" style="8" customWidth="1"/>
    <col min="8" max="8" width="8.7109375" style="10" customWidth="1"/>
    <col min="9" max="9" width="6.7109375" style="10" customWidth="1"/>
    <col min="10" max="10" width="12.7109375" style="10" customWidth="1"/>
    <col min="11" max="11" width="16.7109375" style="10" customWidth="1"/>
    <col min="12" max="12" width="40.7109375" style="10" customWidth="1"/>
    <col min="13" max="15" width="9.140625" style="10" customWidth="1"/>
    <col min="16" max="16384" width="9.140625" style="10"/>
  </cols>
  <sheetData>
    <row r="1" spans="1:7" x14ac:dyDescent="0.2">
      <c r="A1" s="29"/>
      <c r="B1" s="30"/>
      <c r="C1" s="31"/>
      <c r="D1" s="32"/>
      <c r="E1" s="33"/>
      <c r="F1" s="58" t="s">
        <v>124</v>
      </c>
      <c r="G1" s="34"/>
    </row>
    <row r="2" spans="1:7" x14ac:dyDescent="0.2">
      <c r="A2" s="29"/>
      <c r="B2" s="30"/>
      <c r="C2" s="31"/>
      <c r="D2" s="32"/>
      <c r="E2" s="33"/>
      <c r="F2" s="58" t="s">
        <v>232</v>
      </c>
      <c r="G2" s="34"/>
    </row>
    <row r="3" spans="1:7" x14ac:dyDescent="0.2">
      <c r="A3" s="29"/>
      <c r="B3" s="30"/>
      <c r="C3" s="31"/>
      <c r="D3" s="32"/>
      <c r="E3" s="33"/>
      <c r="F3" s="58" t="s">
        <v>236</v>
      </c>
      <c r="G3" s="34"/>
    </row>
    <row r="4" spans="1:7" x14ac:dyDescent="0.2">
      <c r="A4" s="36"/>
      <c r="G4" s="35"/>
    </row>
    <row r="5" spans="1:7" s="4" customFormat="1" ht="12.75" customHeight="1" x14ac:dyDescent="0.2">
      <c r="A5" s="12"/>
      <c r="B5" s="63" t="s">
        <v>67</v>
      </c>
      <c r="C5" s="64"/>
      <c r="D5" s="64"/>
      <c r="E5" s="64"/>
      <c r="F5" s="65"/>
      <c r="G5" s="66" t="s">
        <v>8</v>
      </c>
    </row>
    <row r="6" spans="1:7" s="4" customFormat="1" ht="12.75" customHeight="1" x14ac:dyDescent="0.2">
      <c r="A6" s="12"/>
      <c r="B6" s="12" t="s">
        <v>5</v>
      </c>
      <c r="C6" s="2" t="s">
        <v>0</v>
      </c>
      <c r="D6" s="13" t="s">
        <v>1</v>
      </c>
      <c r="E6" s="14" t="s">
        <v>6</v>
      </c>
      <c r="F6" s="13" t="s">
        <v>7</v>
      </c>
      <c r="G6" s="67"/>
    </row>
    <row r="7" spans="1:7" s="4" customFormat="1" ht="12.75" customHeight="1" x14ac:dyDescent="0.2">
      <c r="A7" s="12"/>
      <c r="B7" s="44"/>
      <c r="C7" s="45"/>
      <c r="D7" s="46"/>
      <c r="E7" s="47"/>
      <c r="F7" s="46"/>
      <c r="G7" s="37"/>
    </row>
    <row r="8" spans="1:7" ht="12.75" customHeight="1" x14ac:dyDescent="0.2">
      <c r="A8" s="1"/>
      <c r="B8" s="39" t="s">
        <v>81</v>
      </c>
      <c r="C8" s="40">
        <v>1</v>
      </c>
      <c r="D8" s="41" t="s">
        <v>4</v>
      </c>
      <c r="E8" s="42">
        <v>0</v>
      </c>
      <c r="F8" s="43">
        <f>C8*E8</f>
        <v>0</v>
      </c>
      <c r="G8" s="5" t="s">
        <v>71</v>
      </c>
    </row>
    <row r="9" spans="1:7" ht="12.75" customHeight="1" x14ac:dyDescent="0.2">
      <c r="A9" s="1"/>
      <c r="B9" s="39" t="s">
        <v>80</v>
      </c>
      <c r="C9" s="40">
        <v>1</v>
      </c>
      <c r="D9" s="41" t="s">
        <v>4</v>
      </c>
      <c r="E9" s="42">
        <v>0</v>
      </c>
      <c r="F9" s="43">
        <f>C9*E9</f>
        <v>0</v>
      </c>
      <c r="G9" s="38" t="s">
        <v>72</v>
      </c>
    </row>
    <row r="10" spans="1:7" ht="12.75" customHeight="1" x14ac:dyDescent="0.2">
      <c r="A10" s="1"/>
      <c r="B10" s="39" t="s">
        <v>245</v>
      </c>
      <c r="C10" s="40">
        <v>1</v>
      </c>
      <c r="D10" s="41" t="s">
        <v>4</v>
      </c>
      <c r="E10" s="42">
        <v>0</v>
      </c>
      <c r="F10" s="43">
        <f>C10*E10</f>
        <v>0</v>
      </c>
      <c r="G10" s="38" t="s">
        <v>238</v>
      </c>
    </row>
    <row r="11" spans="1:7" ht="12.75" customHeight="1" x14ac:dyDescent="0.2">
      <c r="A11" s="1"/>
      <c r="B11" s="39" t="s">
        <v>144</v>
      </c>
      <c r="C11" s="40">
        <v>1</v>
      </c>
      <c r="D11" s="41" t="s">
        <v>4</v>
      </c>
      <c r="E11" s="42">
        <v>0</v>
      </c>
      <c r="F11" s="43">
        <f t="shared" ref="F11:F16" si="0">C11*E11</f>
        <v>0</v>
      </c>
      <c r="G11" s="5" t="s">
        <v>91</v>
      </c>
    </row>
    <row r="12" spans="1:7" ht="12.75" customHeight="1" x14ac:dyDescent="0.2">
      <c r="A12" s="1"/>
      <c r="B12" s="39" t="s">
        <v>144</v>
      </c>
      <c r="C12" s="40">
        <v>1</v>
      </c>
      <c r="D12" s="41" t="s">
        <v>4</v>
      </c>
      <c r="E12" s="42">
        <v>0</v>
      </c>
      <c r="F12" s="43">
        <f t="shared" si="0"/>
        <v>0</v>
      </c>
      <c r="G12" s="5" t="s">
        <v>92</v>
      </c>
    </row>
    <row r="13" spans="1:7" ht="12.75" customHeight="1" x14ac:dyDescent="0.2">
      <c r="A13" s="1"/>
      <c r="B13" s="39" t="s">
        <v>95</v>
      </c>
      <c r="C13" s="40">
        <v>51</v>
      </c>
      <c r="D13" s="41" t="s">
        <v>70</v>
      </c>
      <c r="E13" s="42">
        <v>0</v>
      </c>
      <c r="F13" s="43">
        <f t="shared" si="0"/>
        <v>0</v>
      </c>
      <c r="G13" s="5" t="s">
        <v>93</v>
      </c>
    </row>
    <row r="14" spans="1:7" ht="12.75" customHeight="1" x14ac:dyDescent="0.2">
      <c r="A14" s="59"/>
      <c r="B14" s="39" t="s">
        <v>123</v>
      </c>
      <c r="C14" s="40">
        <v>90</v>
      </c>
      <c r="D14" s="41" t="s">
        <v>2</v>
      </c>
      <c r="E14" s="42">
        <v>0</v>
      </c>
      <c r="F14" s="43">
        <f>C14*E14</f>
        <v>0</v>
      </c>
      <c r="G14" s="5" t="s">
        <v>246</v>
      </c>
    </row>
    <row r="15" spans="1:7" ht="12.75" customHeight="1" x14ac:dyDescent="0.2">
      <c r="A15" s="59"/>
      <c r="B15" s="39" t="s">
        <v>94</v>
      </c>
      <c r="C15" s="40">
        <v>15</v>
      </c>
      <c r="D15" s="41" t="s">
        <v>70</v>
      </c>
      <c r="E15" s="42">
        <v>0</v>
      </c>
      <c r="F15" s="43">
        <f t="shared" si="0"/>
        <v>0</v>
      </c>
      <c r="G15" s="5" t="s">
        <v>97</v>
      </c>
    </row>
    <row r="16" spans="1:7" ht="12.75" customHeight="1" x14ac:dyDescent="0.2">
      <c r="A16" s="1"/>
      <c r="B16" s="39" t="s">
        <v>240</v>
      </c>
      <c r="C16" s="40">
        <v>1</v>
      </c>
      <c r="D16" s="41" t="s">
        <v>4</v>
      </c>
      <c r="E16" s="42">
        <v>0</v>
      </c>
      <c r="F16" s="43">
        <f t="shared" si="0"/>
        <v>0</v>
      </c>
      <c r="G16" s="5" t="s">
        <v>256</v>
      </c>
    </row>
    <row r="17" spans="1:15" ht="12.75" customHeight="1" x14ac:dyDescent="0.2">
      <c r="A17" s="59"/>
      <c r="B17" s="39"/>
      <c r="C17" s="40"/>
      <c r="D17" s="41"/>
      <c r="E17" s="42"/>
      <c r="F17" s="43"/>
      <c r="G17" s="5"/>
    </row>
    <row r="18" spans="1:15" ht="15.75" x14ac:dyDescent="0.25">
      <c r="A18" s="20"/>
      <c r="B18" s="16"/>
      <c r="C18" s="11"/>
      <c r="D18" s="15"/>
      <c r="E18" s="18" t="s">
        <v>9</v>
      </c>
      <c r="F18" s="17">
        <f>SUM(F7:F17)</f>
        <v>0</v>
      </c>
    </row>
    <row r="19" spans="1:15" ht="12.75" customHeight="1" x14ac:dyDescent="0.2">
      <c r="A19" s="24"/>
      <c r="B19" s="22"/>
      <c r="C19" s="9"/>
      <c r="D19" s="21"/>
      <c r="E19" s="21"/>
      <c r="F19" s="25" t="s">
        <v>233</v>
      </c>
      <c r="H19" s="19"/>
      <c r="I19" s="19"/>
      <c r="J19" s="19"/>
    </row>
    <row r="20" spans="1:15" x14ac:dyDescent="0.2">
      <c r="A20" s="28"/>
      <c r="B20" s="16"/>
      <c r="C20" s="11"/>
      <c r="D20" s="15"/>
      <c r="E20" s="15"/>
      <c r="F20" s="27"/>
    </row>
    <row r="21" spans="1:15" s="7" customFormat="1" x14ac:dyDescent="0.2">
      <c r="A21" s="3"/>
      <c r="B21" s="6"/>
      <c r="C21" s="26"/>
      <c r="D21" s="3"/>
      <c r="E21" s="3"/>
      <c r="F21" s="19"/>
      <c r="G21" s="8"/>
      <c r="H21" s="10"/>
      <c r="I21" s="10"/>
      <c r="J21" s="10"/>
      <c r="K21" s="10"/>
      <c r="L21" s="10"/>
      <c r="M21" s="10"/>
      <c r="N21" s="10"/>
      <c r="O21" s="10"/>
    </row>
    <row r="22" spans="1:15" s="7" customFormat="1" x14ac:dyDescent="0.2">
      <c r="A22" s="23" t="s">
        <v>12</v>
      </c>
      <c r="B22" s="10" t="s">
        <v>15</v>
      </c>
      <c r="D22" s="3"/>
      <c r="E22" s="3"/>
      <c r="F22" s="3"/>
      <c r="G22" s="8"/>
      <c r="H22" s="10"/>
      <c r="I22" s="10"/>
      <c r="J22" s="10"/>
      <c r="K22" s="10"/>
      <c r="L22" s="10"/>
      <c r="M22" s="10"/>
      <c r="N22" s="10"/>
      <c r="O22" s="10"/>
    </row>
    <row r="23" spans="1:15" s="7" customFormat="1" x14ac:dyDescent="0.2">
      <c r="A23" s="3"/>
      <c r="B23" s="10" t="s">
        <v>13</v>
      </c>
      <c r="D23" s="3"/>
      <c r="E23" s="3"/>
      <c r="F23" s="3"/>
      <c r="G23" s="8"/>
      <c r="H23" s="10"/>
      <c r="I23" s="10"/>
      <c r="J23" s="10"/>
      <c r="K23" s="10"/>
      <c r="L23" s="10"/>
      <c r="M23" s="10"/>
      <c r="N23" s="10"/>
      <c r="O23" s="10"/>
    </row>
    <row r="24" spans="1:15" x14ac:dyDescent="0.2">
      <c r="B24" s="10" t="s">
        <v>14</v>
      </c>
    </row>
    <row r="25" spans="1:15" x14ac:dyDescent="0.2">
      <c r="B25" s="10" t="s">
        <v>16</v>
      </c>
    </row>
    <row r="26" spans="1:15" s="7" customFormat="1" x14ac:dyDescent="0.2">
      <c r="A26" s="3"/>
      <c r="B26" s="10" t="s">
        <v>17</v>
      </c>
      <c r="D26" s="3"/>
      <c r="E26" s="3"/>
      <c r="F26" s="3"/>
      <c r="G26" s="8"/>
      <c r="H26" s="10"/>
      <c r="I26" s="10"/>
      <c r="J26" s="10"/>
      <c r="K26" s="10"/>
      <c r="L26" s="10"/>
      <c r="M26" s="10"/>
      <c r="N26" s="10"/>
      <c r="O26" s="10"/>
    </row>
    <row r="27" spans="1:15" s="7" customFormat="1" x14ac:dyDescent="0.2">
      <c r="A27" s="3"/>
      <c r="B27" s="10" t="s">
        <v>18</v>
      </c>
      <c r="D27" s="3"/>
      <c r="E27" s="3"/>
      <c r="F27" s="3"/>
      <c r="G27" s="8"/>
      <c r="H27" s="10"/>
      <c r="I27" s="10"/>
      <c r="J27" s="10"/>
      <c r="K27" s="10"/>
      <c r="L27" s="10"/>
      <c r="M27" s="10"/>
      <c r="N27" s="10"/>
      <c r="O27" s="10"/>
    </row>
  </sheetData>
  <mergeCells count="2">
    <mergeCell ref="B5:F5"/>
    <mergeCell ref="G5:G6"/>
  </mergeCells>
  <pageMargins left="0.5" right="0.5" top="0.5" bottom="0.5" header="0.3" footer="0.3"/>
  <pageSetup scale="96" fitToHeight="0" orientation="portrait" r:id="rId1"/>
  <headerFooter alignWithMargins="0">
    <oddFooter>&amp;C&amp;P of &amp;N</oddFooter>
  </headerFooter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9CF08-B12A-4992-BD26-264C6B4DF191}">
  <sheetPr>
    <pageSetUpPr fitToPage="1"/>
  </sheetPr>
  <dimension ref="A1:O25"/>
  <sheetViews>
    <sheetView showGridLines="0" zoomScaleNormal="100" zoomScaleSheetLayoutView="100" workbookViewId="0">
      <selection activeCell="G33" sqref="G33"/>
    </sheetView>
  </sheetViews>
  <sheetFormatPr defaultColWidth="9.140625" defaultRowHeight="12.75" x14ac:dyDescent="0.2"/>
  <cols>
    <col min="1" max="1" width="6.7109375" style="3" customWidth="1"/>
    <col min="2" max="2" width="50.7109375" style="6" customWidth="1"/>
    <col min="3" max="3" width="8.7109375" style="7" customWidth="1"/>
    <col min="4" max="4" width="5.7109375" style="3" customWidth="1"/>
    <col min="5" max="5" width="12.7109375" style="3" customWidth="1"/>
    <col min="6" max="6" width="15.7109375" style="3" customWidth="1"/>
    <col min="7" max="7" width="120.7109375" style="8" customWidth="1"/>
    <col min="8" max="8" width="8.7109375" style="10" customWidth="1"/>
    <col min="9" max="9" width="6.7109375" style="10" customWidth="1"/>
    <col min="10" max="10" width="12.7109375" style="10" customWidth="1"/>
    <col min="11" max="11" width="16.7109375" style="10" customWidth="1"/>
    <col min="12" max="12" width="40.7109375" style="10" customWidth="1"/>
    <col min="13" max="15" width="9.140625" style="10" customWidth="1"/>
    <col min="16" max="16384" width="9.140625" style="10"/>
  </cols>
  <sheetData>
    <row r="1" spans="1:7" x14ac:dyDescent="0.2">
      <c r="A1" s="29"/>
      <c r="B1" s="30"/>
      <c r="C1" s="31"/>
      <c r="D1" s="32"/>
      <c r="E1" s="33"/>
      <c r="F1" s="58" t="s">
        <v>124</v>
      </c>
      <c r="G1" s="34"/>
    </row>
    <row r="2" spans="1:7" x14ac:dyDescent="0.2">
      <c r="A2" s="29"/>
      <c r="B2" s="30"/>
      <c r="C2" s="31"/>
      <c r="D2" s="32"/>
      <c r="E2" s="33"/>
      <c r="F2" s="58" t="s">
        <v>234</v>
      </c>
      <c r="G2" s="34"/>
    </row>
    <row r="3" spans="1:7" x14ac:dyDescent="0.2">
      <c r="A3" s="29"/>
      <c r="B3" s="30"/>
      <c r="C3" s="31"/>
      <c r="D3" s="32"/>
      <c r="E3" s="33"/>
      <c r="F3" s="58" t="s">
        <v>237</v>
      </c>
      <c r="G3" s="34"/>
    </row>
    <row r="4" spans="1:7" x14ac:dyDescent="0.2">
      <c r="A4" s="36"/>
      <c r="G4" s="35"/>
    </row>
    <row r="5" spans="1:7" s="4" customFormat="1" ht="12.75" customHeight="1" x14ac:dyDescent="0.2">
      <c r="A5" s="12"/>
      <c r="B5" s="63" t="s">
        <v>67</v>
      </c>
      <c r="C5" s="64"/>
      <c r="D5" s="64"/>
      <c r="E5" s="64"/>
      <c r="F5" s="65"/>
      <c r="G5" s="66" t="s">
        <v>8</v>
      </c>
    </row>
    <row r="6" spans="1:7" s="4" customFormat="1" ht="12.75" customHeight="1" x14ac:dyDescent="0.2">
      <c r="A6" s="12"/>
      <c r="B6" s="12" t="s">
        <v>5</v>
      </c>
      <c r="C6" s="2" t="s">
        <v>0</v>
      </c>
      <c r="D6" s="13" t="s">
        <v>1</v>
      </c>
      <c r="E6" s="14" t="s">
        <v>6</v>
      </c>
      <c r="F6" s="13" t="s">
        <v>7</v>
      </c>
      <c r="G6" s="67"/>
    </row>
    <row r="7" spans="1:7" s="4" customFormat="1" ht="12.75" customHeight="1" x14ac:dyDescent="0.2">
      <c r="A7" s="12"/>
      <c r="B7" s="44"/>
      <c r="C7" s="45"/>
      <c r="D7" s="46"/>
      <c r="E7" s="47"/>
      <c r="F7" s="46"/>
      <c r="G7" s="37"/>
    </row>
    <row r="8" spans="1:7" ht="12.75" customHeight="1" x14ac:dyDescent="0.2">
      <c r="A8" s="1"/>
      <c r="B8" s="39" t="s">
        <v>81</v>
      </c>
      <c r="C8" s="40">
        <v>1</v>
      </c>
      <c r="D8" s="41" t="s">
        <v>4</v>
      </c>
      <c r="E8" s="42">
        <v>0</v>
      </c>
      <c r="F8" s="43">
        <f>C8*E8</f>
        <v>0</v>
      </c>
      <c r="G8" s="5" t="s">
        <v>71</v>
      </c>
    </row>
    <row r="9" spans="1:7" ht="12.75" customHeight="1" x14ac:dyDescent="0.2">
      <c r="A9" s="1"/>
      <c r="B9" s="39" t="s">
        <v>80</v>
      </c>
      <c r="C9" s="40">
        <v>1</v>
      </c>
      <c r="D9" s="41" t="s">
        <v>4</v>
      </c>
      <c r="E9" s="42">
        <v>0</v>
      </c>
      <c r="F9" s="43">
        <f>C9*E9</f>
        <v>0</v>
      </c>
      <c r="G9" s="38" t="s">
        <v>72</v>
      </c>
    </row>
    <row r="10" spans="1:7" ht="12.75" customHeight="1" x14ac:dyDescent="0.2">
      <c r="A10" s="1"/>
      <c r="B10" s="39" t="s">
        <v>245</v>
      </c>
      <c r="C10" s="40">
        <v>1</v>
      </c>
      <c r="D10" s="41" t="s">
        <v>4</v>
      </c>
      <c r="E10" s="42">
        <v>0</v>
      </c>
      <c r="F10" s="43">
        <f>C10*E10</f>
        <v>0</v>
      </c>
      <c r="G10" s="38" t="s">
        <v>238</v>
      </c>
    </row>
    <row r="11" spans="1:7" ht="12.75" customHeight="1" x14ac:dyDescent="0.2">
      <c r="A11" s="1"/>
      <c r="B11" s="39" t="s">
        <v>161</v>
      </c>
      <c r="C11" s="40">
        <v>1</v>
      </c>
      <c r="D11" s="41" t="s">
        <v>4</v>
      </c>
      <c r="E11" s="42">
        <v>0</v>
      </c>
      <c r="F11" s="43">
        <f t="shared" ref="F11:F14" si="0">C11*E11</f>
        <v>0</v>
      </c>
      <c r="G11" s="5" t="s">
        <v>239</v>
      </c>
    </row>
    <row r="12" spans="1:7" ht="12.75" customHeight="1" x14ac:dyDescent="0.2">
      <c r="A12" s="1"/>
      <c r="B12" s="39" t="s">
        <v>131</v>
      </c>
      <c r="C12" s="40">
        <v>320</v>
      </c>
      <c r="D12" s="41" t="s">
        <v>70</v>
      </c>
      <c r="E12" s="42">
        <v>0</v>
      </c>
      <c r="F12" s="43">
        <f t="shared" si="0"/>
        <v>0</v>
      </c>
      <c r="G12" s="5" t="s">
        <v>162</v>
      </c>
    </row>
    <row r="13" spans="1:7" ht="12.75" customHeight="1" x14ac:dyDescent="0.2">
      <c r="A13" s="1"/>
      <c r="B13" s="39" t="s">
        <v>84</v>
      </c>
      <c r="C13" s="40">
        <v>1</v>
      </c>
      <c r="D13" s="41" t="s">
        <v>4</v>
      </c>
      <c r="E13" s="42">
        <v>0</v>
      </c>
      <c r="F13" s="43">
        <f t="shared" si="0"/>
        <v>0</v>
      </c>
      <c r="G13" s="5" t="s">
        <v>241</v>
      </c>
    </row>
    <row r="14" spans="1:7" ht="12.75" customHeight="1" x14ac:dyDescent="0.2">
      <c r="A14" s="1"/>
      <c r="B14" s="39" t="s">
        <v>240</v>
      </c>
      <c r="C14" s="40">
        <v>1</v>
      </c>
      <c r="D14" s="41" t="s">
        <v>4</v>
      </c>
      <c r="E14" s="42">
        <v>0</v>
      </c>
      <c r="F14" s="43">
        <f t="shared" si="0"/>
        <v>0</v>
      </c>
      <c r="G14" s="5" t="s">
        <v>256</v>
      </c>
    </row>
    <row r="15" spans="1:7" ht="12.75" customHeight="1" x14ac:dyDescent="0.2">
      <c r="A15" s="59"/>
      <c r="B15" s="39"/>
      <c r="C15" s="40"/>
      <c r="D15" s="41"/>
      <c r="E15" s="42"/>
      <c r="F15" s="43"/>
      <c r="G15" s="5"/>
    </row>
    <row r="16" spans="1:7" ht="15.75" x14ac:dyDescent="0.25">
      <c r="A16" s="20"/>
      <c r="B16" s="16"/>
      <c r="C16" s="11"/>
      <c r="D16" s="15"/>
      <c r="E16" s="18" t="s">
        <v>9</v>
      </c>
      <c r="F16" s="17">
        <f>SUM(F7:F15)</f>
        <v>0</v>
      </c>
    </row>
    <row r="17" spans="1:15" ht="12.75" customHeight="1" x14ac:dyDescent="0.2">
      <c r="A17" s="24"/>
      <c r="B17" s="22"/>
      <c r="C17" s="9"/>
      <c r="D17" s="21"/>
      <c r="E17" s="21"/>
      <c r="F17" s="25" t="s">
        <v>235</v>
      </c>
      <c r="H17" s="19"/>
      <c r="I17" s="19"/>
      <c r="J17" s="19"/>
    </row>
    <row r="18" spans="1:15" x14ac:dyDescent="0.2">
      <c r="A18" s="28"/>
      <c r="B18" s="16"/>
      <c r="C18" s="11"/>
      <c r="D18" s="15"/>
      <c r="E18" s="15"/>
      <c r="F18" s="27"/>
    </row>
    <row r="19" spans="1:15" s="7" customFormat="1" x14ac:dyDescent="0.2">
      <c r="A19" s="3"/>
      <c r="B19" s="6"/>
      <c r="C19" s="26"/>
      <c r="D19" s="3"/>
      <c r="E19" s="3"/>
      <c r="F19" s="19"/>
      <c r="G19" s="8"/>
      <c r="H19" s="10"/>
      <c r="I19" s="10"/>
      <c r="J19" s="10"/>
      <c r="K19" s="10"/>
      <c r="L19" s="10"/>
      <c r="M19" s="10"/>
      <c r="N19" s="10"/>
      <c r="O19" s="10"/>
    </row>
    <row r="20" spans="1:15" s="7" customFormat="1" x14ac:dyDescent="0.2">
      <c r="A20" s="23" t="s">
        <v>12</v>
      </c>
      <c r="B20" s="10" t="s">
        <v>15</v>
      </c>
      <c r="D20" s="3"/>
      <c r="E20" s="3"/>
      <c r="F20" s="3"/>
      <c r="G20" s="8"/>
      <c r="H20" s="10"/>
      <c r="I20" s="10"/>
      <c r="J20" s="10"/>
      <c r="K20" s="10"/>
      <c r="L20" s="10"/>
      <c r="M20" s="10"/>
      <c r="N20" s="10"/>
      <c r="O20" s="10"/>
    </row>
    <row r="21" spans="1:15" s="7" customFormat="1" x14ac:dyDescent="0.2">
      <c r="A21" s="3"/>
      <c r="B21" s="10" t="s">
        <v>13</v>
      </c>
      <c r="D21" s="3"/>
      <c r="E21" s="3"/>
      <c r="F21" s="3"/>
      <c r="G21" s="8"/>
      <c r="H21" s="10"/>
      <c r="I21" s="10"/>
      <c r="J21" s="10"/>
      <c r="K21" s="10"/>
      <c r="L21" s="10"/>
      <c r="M21" s="10"/>
      <c r="N21" s="10"/>
      <c r="O21" s="10"/>
    </row>
    <row r="22" spans="1:15" x14ac:dyDescent="0.2">
      <c r="B22" s="10" t="s">
        <v>14</v>
      </c>
    </row>
    <row r="23" spans="1:15" x14ac:dyDescent="0.2">
      <c r="B23" s="10" t="s">
        <v>16</v>
      </c>
    </row>
    <row r="24" spans="1:15" s="7" customFormat="1" x14ac:dyDescent="0.2">
      <c r="A24" s="3"/>
      <c r="B24" s="10" t="s">
        <v>17</v>
      </c>
      <c r="D24" s="3"/>
      <c r="E24" s="3"/>
      <c r="F24" s="3"/>
      <c r="G24" s="8"/>
      <c r="H24" s="10"/>
      <c r="I24" s="10"/>
      <c r="J24" s="10"/>
      <c r="K24" s="10"/>
      <c r="L24" s="10"/>
      <c r="M24" s="10"/>
      <c r="N24" s="10"/>
      <c r="O24" s="10"/>
    </row>
    <row r="25" spans="1:15" s="7" customFormat="1" x14ac:dyDescent="0.2">
      <c r="A25" s="3"/>
      <c r="B25" s="10" t="s">
        <v>18</v>
      </c>
      <c r="D25" s="3"/>
      <c r="E25" s="3"/>
      <c r="F25" s="3"/>
      <c r="G25" s="8"/>
      <c r="H25" s="10"/>
      <c r="I25" s="10"/>
      <c r="J25" s="10"/>
      <c r="K25" s="10"/>
      <c r="L25" s="10"/>
      <c r="M25" s="10"/>
      <c r="N25" s="10"/>
      <c r="O25" s="10"/>
    </row>
  </sheetData>
  <mergeCells count="2">
    <mergeCell ref="B5:F5"/>
    <mergeCell ref="G5:G6"/>
  </mergeCells>
  <pageMargins left="0.5" right="0.5" top="0.5" bottom="0.5" header="0.3" footer="0.3"/>
  <pageSetup scale="96" fitToHeight="0" orientation="portrait" r:id="rId1"/>
  <headerFooter alignWithMargins="0">
    <oddFooter>&amp;C&amp;P of &amp;N</oddFooter>
  </headerFooter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88401-1FC1-4A5B-922C-6F9C1EBD3274}">
  <sheetPr>
    <pageSetUpPr fitToPage="1"/>
  </sheetPr>
  <dimension ref="A1:O264"/>
  <sheetViews>
    <sheetView showGridLines="0" zoomScale="85" zoomScaleNormal="85" zoomScaleSheetLayoutView="100" workbookViewId="0">
      <selection activeCell="F89" sqref="F89"/>
    </sheetView>
  </sheetViews>
  <sheetFormatPr defaultColWidth="9.140625" defaultRowHeight="12.75" x14ac:dyDescent="0.2"/>
  <cols>
    <col min="1" max="1" width="14.85546875" style="3" bestFit="1" customWidth="1"/>
    <col min="2" max="2" width="50.7109375" style="6" customWidth="1"/>
    <col min="3" max="3" width="8.7109375" style="48" customWidth="1"/>
    <col min="4" max="4" width="5.7109375" style="3" customWidth="1"/>
    <col min="5" max="5" width="12.7109375" style="3" customWidth="1"/>
    <col min="6" max="6" width="15.7109375" style="3" customWidth="1"/>
    <col min="7" max="7" width="84.28515625" style="8" bestFit="1" customWidth="1"/>
    <col min="8" max="8" width="8.7109375" style="10" customWidth="1"/>
    <col min="9" max="9" width="6.7109375" style="10" customWidth="1"/>
    <col min="10" max="10" width="12.7109375" style="10" customWidth="1"/>
    <col min="11" max="11" width="16.7109375" style="10" customWidth="1"/>
    <col min="12" max="12" width="40.7109375" style="10" customWidth="1"/>
    <col min="13" max="15" width="9.140625" style="10" customWidth="1"/>
    <col min="16" max="16384" width="9.140625" style="10"/>
  </cols>
  <sheetData>
    <row r="1" spans="1:7" x14ac:dyDescent="0.2">
      <c r="A1" s="29"/>
      <c r="B1" s="30"/>
      <c r="D1" s="32"/>
      <c r="E1" s="33"/>
      <c r="F1" s="58" t="s">
        <v>124</v>
      </c>
      <c r="G1" s="34"/>
    </row>
    <row r="2" spans="1:7" x14ac:dyDescent="0.2">
      <c r="A2" s="29"/>
      <c r="B2" s="30"/>
      <c r="D2" s="32"/>
      <c r="E2" s="33"/>
      <c r="F2" s="58" t="s">
        <v>102</v>
      </c>
      <c r="G2" s="34"/>
    </row>
    <row r="3" spans="1:7" x14ac:dyDescent="0.2">
      <c r="A3" s="29"/>
      <c r="B3" s="30"/>
      <c r="D3" s="32"/>
      <c r="E3" s="33"/>
      <c r="F3" s="58" t="s">
        <v>101</v>
      </c>
      <c r="G3" s="34"/>
    </row>
    <row r="4" spans="1:7" x14ac:dyDescent="0.2">
      <c r="A4" s="36"/>
      <c r="G4" s="35"/>
    </row>
    <row r="5" spans="1:7" s="4" customFormat="1" ht="12.75" customHeight="1" x14ac:dyDescent="0.2">
      <c r="A5" s="14"/>
      <c r="B5" s="68" t="s">
        <v>28</v>
      </c>
      <c r="C5" s="69"/>
      <c r="D5" s="69"/>
      <c r="E5" s="69"/>
      <c r="F5" s="70"/>
      <c r="G5" s="66" t="s">
        <v>8</v>
      </c>
    </row>
    <row r="6" spans="1:7" s="4" customFormat="1" ht="12.75" customHeight="1" x14ac:dyDescent="0.2">
      <c r="A6" s="12"/>
      <c r="B6" s="12" t="s">
        <v>5</v>
      </c>
      <c r="C6" s="60" t="s">
        <v>0</v>
      </c>
      <c r="D6" s="13" t="s">
        <v>1</v>
      </c>
      <c r="E6" s="14" t="s">
        <v>6</v>
      </c>
      <c r="F6" s="13" t="s">
        <v>7</v>
      </c>
      <c r="G6" s="67"/>
    </row>
    <row r="7" spans="1:7" ht="12.75" customHeight="1" x14ac:dyDescent="0.2">
      <c r="A7" s="1"/>
      <c r="B7" s="57"/>
      <c r="C7" s="53"/>
      <c r="D7" s="56"/>
      <c r="E7" s="71"/>
      <c r="F7" s="72"/>
      <c r="G7" s="5"/>
    </row>
    <row r="8" spans="1:7" ht="12.75" hidden="1" customHeight="1" x14ac:dyDescent="0.2">
      <c r="A8" s="1" t="s">
        <v>121</v>
      </c>
      <c r="B8" s="57"/>
      <c r="C8" s="53"/>
      <c r="D8" s="56"/>
      <c r="E8" s="71"/>
      <c r="F8" s="72"/>
      <c r="G8" s="5"/>
    </row>
    <row r="9" spans="1:7" ht="12.75" hidden="1" customHeight="1" x14ac:dyDescent="0.2">
      <c r="A9" s="1"/>
      <c r="B9" s="39" t="s">
        <v>64</v>
      </c>
      <c r="C9" s="53">
        <v>1800</v>
      </c>
      <c r="D9" s="41" t="s">
        <v>2</v>
      </c>
      <c r="E9" s="73">
        <v>0</v>
      </c>
      <c r="F9" s="74">
        <f>C9*E9</f>
        <v>0</v>
      </c>
      <c r="G9" s="5"/>
    </row>
    <row r="10" spans="1:7" ht="12.75" hidden="1" customHeight="1" x14ac:dyDescent="0.2">
      <c r="A10" s="1"/>
      <c r="B10" s="39" t="s">
        <v>63</v>
      </c>
      <c r="C10" s="53">
        <v>3000</v>
      </c>
      <c r="D10" s="41" t="s">
        <v>2</v>
      </c>
      <c r="E10" s="73">
        <v>0</v>
      </c>
      <c r="F10" s="74">
        <f t="shared" ref="F10:F61" si="0">C10*E10</f>
        <v>0</v>
      </c>
      <c r="G10" s="5"/>
    </row>
    <row r="11" spans="1:7" ht="12.75" hidden="1" customHeight="1" x14ac:dyDescent="0.2">
      <c r="A11" s="1"/>
      <c r="B11" s="39" t="s">
        <v>62</v>
      </c>
      <c r="C11" s="53">
        <v>0</v>
      </c>
      <c r="D11" s="41" t="s">
        <v>2</v>
      </c>
      <c r="E11" s="73">
        <v>0</v>
      </c>
      <c r="F11" s="74">
        <f t="shared" si="0"/>
        <v>0</v>
      </c>
      <c r="G11" s="5"/>
    </row>
    <row r="12" spans="1:7" ht="12.75" hidden="1" customHeight="1" x14ac:dyDescent="0.2">
      <c r="A12" s="1"/>
      <c r="B12" s="39" t="s">
        <v>61</v>
      </c>
      <c r="C12" s="53">
        <v>600</v>
      </c>
      <c r="D12" s="41" t="s">
        <v>2</v>
      </c>
      <c r="E12" s="73">
        <v>0</v>
      </c>
      <c r="F12" s="74">
        <f t="shared" si="0"/>
        <v>0</v>
      </c>
      <c r="G12" s="5"/>
    </row>
    <row r="13" spans="1:7" ht="12.75" hidden="1" customHeight="1" x14ac:dyDescent="0.2">
      <c r="A13" s="1"/>
      <c r="B13" s="39" t="s">
        <v>60</v>
      </c>
      <c r="C13" s="53">
        <v>200</v>
      </c>
      <c r="D13" s="41" t="s">
        <v>2</v>
      </c>
      <c r="E13" s="73">
        <v>0</v>
      </c>
      <c r="F13" s="74">
        <f t="shared" si="0"/>
        <v>0</v>
      </c>
      <c r="G13" s="5"/>
    </row>
    <row r="14" spans="1:7" ht="12.75" hidden="1" customHeight="1" x14ac:dyDescent="0.2">
      <c r="A14" s="1"/>
      <c r="B14" s="39" t="s">
        <v>59</v>
      </c>
      <c r="C14" s="53">
        <v>0</v>
      </c>
      <c r="D14" s="41" t="s">
        <v>2</v>
      </c>
      <c r="E14" s="73">
        <v>0</v>
      </c>
      <c r="F14" s="74">
        <f t="shared" si="0"/>
        <v>0</v>
      </c>
      <c r="G14" s="5"/>
    </row>
    <row r="15" spans="1:7" ht="12.75" hidden="1" customHeight="1" x14ac:dyDescent="0.2">
      <c r="A15" s="1"/>
      <c r="B15" s="39" t="s">
        <v>58</v>
      </c>
      <c r="C15" s="53">
        <v>1700</v>
      </c>
      <c r="D15" s="41" t="s">
        <v>2</v>
      </c>
      <c r="E15" s="73">
        <v>0</v>
      </c>
      <c r="F15" s="74">
        <f t="shared" si="0"/>
        <v>0</v>
      </c>
      <c r="G15" s="5"/>
    </row>
    <row r="16" spans="1:7" ht="12.75" hidden="1" customHeight="1" x14ac:dyDescent="0.2">
      <c r="A16" s="1"/>
      <c r="B16" s="39" t="s">
        <v>57</v>
      </c>
      <c r="C16" s="53">
        <v>0</v>
      </c>
      <c r="D16" s="41" t="s">
        <v>2</v>
      </c>
      <c r="E16" s="73">
        <v>0</v>
      </c>
      <c r="F16" s="74">
        <f t="shared" si="0"/>
        <v>0</v>
      </c>
      <c r="G16" s="5"/>
    </row>
    <row r="17" spans="1:7" ht="12.75" hidden="1" customHeight="1" x14ac:dyDescent="0.2">
      <c r="A17" s="1"/>
      <c r="B17" s="39" t="s">
        <v>56</v>
      </c>
      <c r="C17" s="53">
        <v>0</v>
      </c>
      <c r="D17" s="41" t="s">
        <v>2</v>
      </c>
      <c r="E17" s="73">
        <v>0</v>
      </c>
      <c r="F17" s="74">
        <f t="shared" si="0"/>
        <v>0</v>
      </c>
      <c r="G17" s="5"/>
    </row>
    <row r="18" spans="1:7" ht="12.75" hidden="1" customHeight="1" x14ac:dyDescent="0.2">
      <c r="A18" s="1"/>
      <c r="B18" s="39" t="s">
        <v>55</v>
      </c>
      <c r="C18" s="53">
        <v>120</v>
      </c>
      <c r="D18" s="41" t="s">
        <v>2</v>
      </c>
      <c r="E18" s="73">
        <v>0</v>
      </c>
      <c r="F18" s="74">
        <f t="shared" si="0"/>
        <v>0</v>
      </c>
      <c r="G18" s="5"/>
    </row>
    <row r="19" spans="1:7" ht="12.75" hidden="1" customHeight="1" x14ac:dyDescent="0.2">
      <c r="A19" s="1"/>
      <c r="B19" s="39" t="s">
        <v>54</v>
      </c>
      <c r="C19" s="53">
        <v>0</v>
      </c>
      <c r="D19" s="41" t="s">
        <v>2</v>
      </c>
      <c r="E19" s="73">
        <v>0</v>
      </c>
      <c r="F19" s="74">
        <f t="shared" si="0"/>
        <v>0</v>
      </c>
      <c r="G19" s="5"/>
    </row>
    <row r="20" spans="1:7" ht="12.75" hidden="1" customHeight="1" x14ac:dyDescent="0.2">
      <c r="A20" s="1" t="s">
        <v>122</v>
      </c>
      <c r="B20" s="39"/>
      <c r="C20" s="53"/>
      <c r="D20" s="41"/>
      <c r="E20" s="73"/>
      <c r="F20" s="74"/>
      <c r="G20" s="5"/>
    </row>
    <row r="21" spans="1:7" ht="12.75" hidden="1" customHeight="1" x14ac:dyDescent="0.2">
      <c r="A21" s="1"/>
      <c r="B21" s="39" t="s">
        <v>64</v>
      </c>
      <c r="C21" s="53">
        <v>1800</v>
      </c>
      <c r="D21" s="41" t="s">
        <v>2</v>
      </c>
      <c r="E21" s="73">
        <v>0</v>
      </c>
      <c r="F21" s="74">
        <f>C21*E21</f>
        <v>0</v>
      </c>
      <c r="G21" s="5"/>
    </row>
    <row r="22" spans="1:7" ht="12.75" hidden="1" customHeight="1" x14ac:dyDescent="0.2">
      <c r="A22" s="1"/>
      <c r="B22" s="39" t="s">
        <v>63</v>
      </c>
      <c r="C22" s="53">
        <v>3000</v>
      </c>
      <c r="D22" s="41" t="s">
        <v>2</v>
      </c>
      <c r="E22" s="73">
        <v>0</v>
      </c>
      <c r="F22" s="74">
        <f t="shared" ref="F22" si="1">C22*E22</f>
        <v>0</v>
      </c>
      <c r="G22" s="5"/>
    </row>
    <row r="23" spans="1:7" ht="12.75" hidden="1" customHeight="1" x14ac:dyDescent="0.2">
      <c r="A23" s="1"/>
      <c r="B23" s="39" t="s">
        <v>53</v>
      </c>
      <c r="C23" s="53">
        <v>400</v>
      </c>
      <c r="D23" s="41" t="s">
        <v>2</v>
      </c>
      <c r="E23" s="73">
        <v>0</v>
      </c>
      <c r="F23" s="74">
        <f t="shared" si="0"/>
        <v>0</v>
      </c>
      <c r="G23" s="5"/>
    </row>
    <row r="24" spans="1:7" ht="12.75" hidden="1" customHeight="1" x14ac:dyDescent="0.2">
      <c r="A24" s="1"/>
      <c r="B24" s="39" t="s">
        <v>52</v>
      </c>
      <c r="C24" s="53">
        <v>1000</v>
      </c>
      <c r="D24" s="41" t="s">
        <v>2</v>
      </c>
      <c r="E24" s="73">
        <v>0</v>
      </c>
      <c r="F24" s="74">
        <f t="shared" si="0"/>
        <v>0</v>
      </c>
      <c r="G24" s="5"/>
    </row>
    <row r="25" spans="1:7" ht="12.75" hidden="1" customHeight="1" x14ac:dyDescent="0.2">
      <c r="A25" s="1"/>
      <c r="B25" s="39" t="s">
        <v>110</v>
      </c>
      <c r="C25" s="53">
        <v>360</v>
      </c>
      <c r="D25" s="41" t="s">
        <v>2</v>
      </c>
      <c r="E25" s="73">
        <v>0</v>
      </c>
      <c r="F25" s="74">
        <f>C25*E25</f>
        <v>0</v>
      </c>
      <c r="G25" s="5" t="s">
        <v>113</v>
      </c>
    </row>
    <row r="26" spans="1:7" ht="12.75" hidden="1" customHeight="1" x14ac:dyDescent="0.2">
      <c r="A26" s="1"/>
      <c r="B26" s="39" t="s">
        <v>111</v>
      </c>
      <c r="C26" s="53">
        <v>900</v>
      </c>
      <c r="D26" s="41" t="s">
        <v>2</v>
      </c>
      <c r="E26" s="73">
        <v>0</v>
      </c>
      <c r="F26" s="74">
        <f t="shared" ref="F26" si="2">C26*E26</f>
        <v>0</v>
      </c>
      <c r="G26" s="5"/>
    </row>
    <row r="27" spans="1:7" ht="12.75" hidden="1" customHeight="1" x14ac:dyDescent="0.2">
      <c r="A27" s="1"/>
      <c r="B27" s="39" t="s">
        <v>24</v>
      </c>
      <c r="C27" s="53">
        <v>300</v>
      </c>
      <c r="D27" s="41" t="s">
        <v>2</v>
      </c>
      <c r="E27" s="73">
        <v>0</v>
      </c>
      <c r="F27" s="74">
        <f t="shared" si="0"/>
        <v>0</v>
      </c>
      <c r="G27" s="5" t="s">
        <v>113</v>
      </c>
    </row>
    <row r="28" spans="1:7" ht="12.75" hidden="1" customHeight="1" x14ac:dyDescent="0.2">
      <c r="A28" s="1"/>
      <c r="B28" s="39" t="s">
        <v>51</v>
      </c>
      <c r="C28" s="53">
        <v>1700</v>
      </c>
      <c r="D28" s="41" t="s">
        <v>2</v>
      </c>
      <c r="E28" s="73">
        <v>0</v>
      </c>
      <c r="F28" s="74">
        <f t="shared" si="0"/>
        <v>0</v>
      </c>
      <c r="G28" s="5"/>
    </row>
    <row r="29" spans="1:7" ht="12.75" hidden="1" customHeight="1" x14ac:dyDescent="0.2">
      <c r="A29" s="1"/>
      <c r="B29" s="39" t="s">
        <v>50</v>
      </c>
      <c r="C29" s="53">
        <v>20</v>
      </c>
      <c r="D29" s="41" t="s">
        <v>2</v>
      </c>
      <c r="E29" s="73">
        <v>0</v>
      </c>
      <c r="F29" s="74">
        <f t="shared" si="0"/>
        <v>0</v>
      </c>
      <c r="G29" s="5" t="s">
        <v>113</v>
      </c>
    </row>
    <row r="30" spans="1:7" ht="12.75" hidden="1" customHeight="1" x14ac:dyDescent="0.2">
      <c r="A30" s="1"/>
      <c r="B30" s="39" t="s">
        <v>25</v>
      </c>
      <c r="C30" s="53">
        <v>500</v>
      </c>
      <c r="D30" s="41" t="s">
        <v>2</v>
      </c>
      <c r="E30" s="73">
        <v>0</v>
      </c>
      <c r="F30" s="74">
        <f t="shared" si="0"/>
        <v>0</v>
      </c>
      <c r="G30" s="5" t="s">
        <v>113</v>
      </c>
    </row>
    <row r="31" spans="1:7" ht="12.75" hidden="1" customHeight="1" x14ac:dyDescent="0.2">
      <c r="A31" s="1"/>
      <c r="B31" s="39" t="s">
        <v>26</v>
      </c>
      <c r="C31" s="53">
        <v>400</v>
      </c>
      <c r="D31" s="41" t="s">
        <v>2</v>
      </c>
      <c r="E31" s="73">
        <v>0</v>
      </c>
      <c r="F31" s="74">
        <f t="shared" si="0"/>
        <v>0</v>
      </c>
      <c r="G31" s="5" t="s">
        <v>27</v>
      </c>
    </row>
    <row r="32" spans="1:7" ht="12.75" hidden="1" customHeight="1" x14ac:dyDescent="0.2">
      <c r="A32" s="1"/>
      <c r="B32" s="39" t="s">
        <v>108</v>
      </c>
      <c r="C32" s="53">
        <v>660</v>
      </c>
      <c r="D32" s="41" t="s">
        <v>2</v>
      </c>
      <c r="E32" s="73">
        <v>0</v>
      </c>
      <c r="F32" s="74">
        <f t="shared" si="0"/>
        <v>0</v>
      </c>
      <c r="G32" s="5" t="s">
        <v>27</v>
      </c>
    </row>
    <row r="33" spans="1:7" ht="12.75" hidden="1" customHeight="1" x14ac:dyDescent="0.2">
      <c r="A33" s="1"/>
      <c r="B33" s="39" t="s">
        <v>49</v>
      </c>
      <c r="C33" s="53">
        <v>400</v>
      </c>
      <c r="D33" s="41" t="s">
        <v>2</v>
      </c>
      <c r="E33" s="73">
        <v>0</v>
      </c>
      <c r="F33" s="74">
        <f t="shared" si="0"/>
        <v>0</v>
      </c>
      <c r="G33" s="5" t="s">
        <v>113</v>
      </c>
    </row>
    <row r="34" spans="1:7" ht="12.75" hidden="1" customHeight="1" x14ac:dyDescent="0.2">
      <c r="A34" s="1"/>
      <c r="B34" s="39" t="s">
        <v>48</v>
      </c>
      <c r="C34" s="53">
        <v>18210</v>
      </c>
      <c r="D34" s="41" t="s">
        <v>2</v>
      </c>
      <c r="E34" s="73">
        <v>0</v>
      </c>
      <c r="F34" s="74">
        <f t="shared" si="0"/>
        <v>0</v>
      </c>
      <c r="G34" s="5" t="s">
        <v>27</v>
      </c>
    </row>
    <row r="35" spans="1:7" ht="12.75" hidden="1" customHeight="1" x14ac:dyDescent="0.2">
      <c r="A35" s="1"/>
      <c r="B35" s="39" t="s">
        <v>47</v>
      </c>
      <c r="C35" s="53">
        <v>3</v>
      </c>
      <c r="D35" s="41" t="s">
        <v>3</v>
      </c>
      <c r="E35" s="73">
        <v>0</v>
      </c>
      <c r="F35" s="74">
        <f t="shared" si="0"/>
        <v>0</v>
      </c>
      <c r="G35" s="5"/>
    </row>
    <row r="36" spans="1:7" ht="12.75" hidden="1" customHeight="1" x14ac:dyDescent="0.2">
      <c r="A36" s="1"/>
      <c r="B36" s="39" t="s">
        <v>112</v>
      </c>
      <c r="C36" s="53">
        <v>13</v>
      </c>
      <c r="D36" s="41" t="s">
        <v>3</v>
      </c>
      <c r="E36" s="73">
        <v>0</v>
      </c>
      <c r="F36" s="74">
        <f t="shared" si="0"/>
        <v>0</v>
      </c>
      <c r="G36" s="5"/>
    </row>
    <row r="37" spans="1:7" ht="12.75" hidden="1" customHeight="1" x14ac:dyDescent="0.2">
      <c r="A37" s="1"/>
      <c r="B37" s="39" t="s">
        <v>46</v>
      </c>
      <c r="C37" s="53">
        <v>1</v>
      </c>
      <c r="D37" s="41" t="s">
        <v>3</v>
      </c>
      <c r="E37" s="73">
        <v>0</v>
      </c>
      <c r="F37" s="74">
        <f t="shared" si="0"/>
        <v>0</v>
      </c>
      <c r="G37" s="62"/>
    </row>
    <row r="38" spans="1:7" ht="12.75" hidden="1" customHeight="1" x14ac:dyDescent="0.2">
      <c r="A38" s="1"/>
      <c r="B38" s="39" t="s">
        <v>45</v>
      </c>
      <c r="C38" s="53">
        <v>10</v>
      </c>
      <c r="D38" s="41" t="s">
        <v>3</v>
      </c>
      <c r="E38" s="73">
        <v>0</v>
      </c>
      <c r="F38" s="74">
        <f t="shared" si="0"/>
        <v>0</v>
      </c>
      <c r="G38" s="5" t="s">
        <v>43</v>
      </c>
    </row>
    <row r="39" spans="1:7" ht="12.75" hidden="1" customHeight="1" x14ac:dyDescent="0.2">
      <c r="A39" s="1"/>
      <c r="B39" s="39" t="s">
        <v>44</v>
      </c>
      <c r="C39" s="55">
        <v>1</v>
      </c>
      <c r="D39" s="41" t="s">
        <v>3</v>
      </c>
      <c r="E39" s="73">
        <v>0</v>
      </c>
      <c r="F39" s="74">
        <f t="shared" si="0"/>
        <v>0</v>
      </c>
      <c r="G39" s="5" t="s">
        <v>118</v>
      </c>
    </row>
    <row r="40" spans="1:7" ht="12.75" hidden="1" customHeight="1" x14ac:dyDescent="0.2">
      <c r="A40" s="1"/>
      <c r="B40" s="39" t="s">
        <v>42</v>
      </c>
      <c r="C40" s="55">
        <v>10</v>
      </c>
      <c r="D40" s="41" t="s">
        <v>3</v>
      </c>
      <c r="E40" s="73">
        <v>0</v>
      </c>
      <c r="F40" s="74">
        <f t="shared" si="0"/>
        <v>0</v>
      </c>
      <c r="G40" s="5" t="s">
        <v>118</v>
      </c>
    </row>
    <row r="41" spans="1:7" ht="12.75" hidden="1" customHeight="1" x14ac:dyDescent="0.2">
      <c r="A41" s="1"/>
      <c r="B41" s="39" t="s">
        <v>41</v>
      </c>
      <c r="C41" s="53">
        <v>1</v>
      </c>
      <c r="D41" s="41" t="s">
        <v>3</v>
      </c>
      <c r="E41" s="73">
        <v>0</v>
      </c>
      <c r="F41" s="74">
        <f t="shared" si="0"/>
        <v>0</v>
      </c>
      <c r="G41" s="5" t="s">
        <v>118</v>
      </c>
    </row>
    <row r="42" spans="1:7" ht="12.75" hidden="1" customHeight="1" x14ac:dyDescent="0.2">
      <c r="A42" s="1"/>
      <c r="B42" s="39" t="s">
        <v>40</v>
      </c>
      <c r="C42" s="53">
        <v>6</v>
      </c>
      <c r="D42" s="41" t="s">
        <v>3</v>
      </c>
      <c r="E42" s="73">
        <v>0</v>
      </c>
      <c r="F42" s="74">
        <f t="shared" si="0"/>
        <v>0</v>
      </c>
      <c r="G42" s="5" t="s">
        <v>118</v>
      </c>
    </row>
    <row r="43" spans="1:7" ht="12.75" hidden="1" customHeight="1" x14ac:dyDescent="0.2">
      <c r="A43" s="1"/>
      <c r="B43" s="39" t="s">
        <v>39</v>
      </c>
      <c r="C43" s="53">
        <v>7</v>
      </c>
      <c r="D43" s="41" t="s">
        <v>3</v>
      </c>
      <c r="E43" s="73">
        <v>0</v>
      </c>
      <c r="F43" s="74">
        <f t="shared" si="0"/>
        <v>0</v>
      </c>
      <c r="G43" s="5" t="s">
        <v>118</v>
      </c>
    </row>
    <row r="44" spans="1:7" ht="12.75" hidden="1" customHeight="1" x14ac:dyDescent="0.2">
      <c r="A44" s="1"/>
      <c r="B44" s="39" t="s">
        <v>38</v>
      </c>
      <c r="C44" s="53">
        <v>0</v>
      </c>
      <c r="D44" s="41" t="s">
        <v>3</v>
      </c>
      <c r="E44" s="73">
        <v>0</v>
      </c>
      <c r="F44" s="74">
        <f t="shared" si="0"/>
        <v>0</v>
      </c>
      <c r="G44" s="5"/>
    </row>
    <row r="45" spans="1:7" ht="12.75" hidden="1" customHeight="1" x14ac:dyDescent="0.2">
      <c r="A45" s="1"/>
      <c r="B45" s="39" t="s">
        <v>37</v>
      </c>
      <c r="C45" s="53">
        <v>0</v>
      </c>
      <c r="D45" s="41" t="s">
        <v>3</v>
      </c>
      <c r="E45" s="73">
        <v>0</v>
      </c>
      <c r="F45" s="74">
        <f t="shared" si="0"/>
        <v>0</v>
      </c>
      <c r="G45" s="5"/>
    </row>
    <row r="46" spans="1:7" ht="12.75" hidden="1" customHeight="1" x14ac:dyDescent="0.2">
      <c r="A46" s="1"/>
      <c r="B46" s="39" t="s">
        <v>36</v>
      </c>
      <c r="C46" s="53">
        <v>19</v>
      </c>
      <c r="D46" s="41" t="s">
        <v>3</v>
      </c>
      <c r="E46" s="73">
        <v>0</v>
      </c>
      <c r="F46" s="74">
        <f t="shared" si="0"/>
        <v>0</v>
      </c>
      <c r="G46" s="5" t="s">
        <v>35</v>
      </c>
    </row>
    <row r="47" spans="1:7" ht="12.75" hidden="1" customHeight="1" x14ac:dyDescent="0.2">
      <c r="A47" s="1"/>
      <c r="B47" s="39" t="s">
        <v>34</v>
      </c>
      <c r="C47" s="53">
        <v>7</v>
      </c>
      <c r="D47" s="41" t="s">
        <v>3</v>
      </c>
      <c r="E47" s="73">
        <v>0</v>
      </c>
      <c r="F47" s="74">
        <f t="shared" si="0"/>
        <v>0</v>
      </c>
      <c r="G47" s="61"/>
    </row>
    <row r="48" spans="1:7" ht="12.75" hidden="1" customHeight="1" x14ac:dyDescent="0.2">
      <c r="A48" s="1"/>
      <c r="B48" s="39" t="s">
        <v>20</v>
      </c>
      <c r="C48" s="53">
        <v>19</v>
      </c>
      <c r="D48" s="41" t="s">
        <v>3</v>
      </c>
      <c r="E48" s="73">
        <v>0</v>
      </c>
      <c r="F48" s="74">
        <f t="shared" si="0"/>
        <v>0</v>
      </c>
      <c r="G48" s="5" t="s">
        <v>117</v>
      </c>
    </row>
    <row r="49" spans="1:7" ht="12.75" hidden="1" customHeight="1" x14ac:dyDescent="0.2">
      <c r="A49" s="1"/>
      <c r="B49" s="39" t="s">
        <v>33</v>
      </c>
      <c r="C49" s="53">
        <v>3</v>
      </c>
      <c r="D49" s="41" t="s">
        <v>3</v>
      </c>
      <c r="E49" s="73">
        <v>0</v>
      </c>
      <c r="F49" s="74">
        <f t="shared" si="0"/>
        <v>0</v>
      </c>
      <c r="G49" s="5"/>
    </row>
    <row r="50" spans="1:7" ht="12.75" hidden="1" customHeight="1" x14ac:dyDescent="0.2">
      <c r="A50" s="1"/>
      <c r="B50" s="39" t="s">
        <v>32</v>
      </c>
      <c r="C50" s="53">
        <v>1500</v>
      </c>
      <c r="D50" s="41" t="s">
        <v>2</v>
      </c>
      <c r="E50" s="73">
        <v>0</v>
      </c>
      <c r="F50" s="74">
        <f>C50*E50</f>
        <v>0</v>
      </c>
      <c r="G50" s="5" t="s">
        <v>116</v>
      </c>
    </row>
    <row r="51" spans="1:7" ht="12.75" hidden="1" customHeight="1" x14ac:dyDescent="0.2">
      <c r="A51" s="1"/>
      <c r="B51" s="39" t="s">
        <v>109</v>
      </c>
      <c r="C51" s="53">
        <v>6070</v>
      </c>
      <c r="D51" s="41" t="s">
        <v>2</v>
      </c>
      <c r="E51" s="73">
        <v>0</v>
      </c>
      <c r="F51" s="74">
        <f t="shared" si="0"/>
        <v>0</v>
      </c>
      <c r="G51" s="5" t="s">
        <v>119</v>
      </c>
    </row>
    <row r="52" spans="1:7" ht="12.75" hidden="1" customHeight="1" x14ac:dyDescent="0.2">
      <c r="A52" s="1"/>
      <c r="B52" s="39" t="s">
        <v>21</v>
      </c>
      <c r="C52" s="53">
        <v>1100</v>
      </c>
      <c r="D52" s="41" t="s">
        <v>2</v>
      </c>
      <c r="E52" s="73">
        <v>0</v>
      </c>
      <c r="F52" s="74">
        <f t="shared" si="0"/>
        <v>0</v>
      </c>
      <c r="G52" s="5" t="s">
        <v>31</v>
      </c>
    </row>
    <row r="53" spans="1:7" ht="12.75" hidden="1" customHeight="1" x14ac:dyDescent="0.2">
      <c r="A53" s="1"/>
      <c r="B53" s="39" t="s">
        <v>22</v>
      </c>
      <c r="C53" s="53">
        <v>3</v>
      </c>
      <c r="D53" s="41" t="s">
        <v>3</v>
      </c>
      <c r="E53" s="73">
        <v>0</v>
      </c>
      <c r="F53" s="74">
        <f t="shared" si="0"/>
        <v>0</v>
      </c>
      <c r="G53" s="5" t="s">
        <v>114</v>
      </c>
    </row>
    <row r="54" spans="1:7" ht="12.75" hidden="1" customHeight="1" x14ac:dyDescent="0.2">
      <c r="A54" s="1"/>
      <c r="B54" s="39" t="s">
        <v>23</v>
      </c>
      <c r="C54" s="53">
        <v>12</v>
      </c>
      <c r="D54" s="41" t="s">
        <v>3</v>
      </c>
      <c r="E54" s="73">
        <v>0</v>
      </c>
      <c r="F54" s="74">
        <f t="shared" si="0"/>
        <v>0</v>
      </c>
      <c r="G54" s="5" t="s">
        <v>120</v>
      </c>
    </row>
    <row r="55" spans="1:7" ht="12.75" hidden="1" customHeight="1" x14ac:dyDescent="0.2">
      <c r="A55" s="1"/>
      <c r="B55" s="54" t="s">
        <v>11</v>
      </c>
      <c r="C55" s="53">
        <v>18</v>
      </c>
      <c r="D55" s="41" t="s">
        <v>3</v>
      </c>
      <c r="E55" s="73">
        <v>0</v>
      </c>
      <c r="F55" s="74">
        <f t="shared" si="0"/>
        <v>0</v>
      </c>
      <c r="G55" s="5"/>
    </row>
    <row r="56" spans="1:7" ht="12.75" hidden="1" customHeight="1" x14ac:dyDescent="0.2">
      <c r="A56" s="1"/>
      <c r="B56" s="54" t="s">
        <v>30</v>
      </c>
      <c r="C56" s="53">
        <v>11</v>
      </c>
      <c r="D56" s="41" t="s">
        <v>3</v>
      </c>
      <c r="E56" s="73">
        <v>0</v>
      </c>
      <c r="F56" s="74">
        <f t="shared" si="0"/>
        <v>0</v>
      </c>
      <c r="G56" s="5" t="s">
        <v>29</v>
      </c>
    </row>
    <row r="57" spans="1:7" ht="12.75" customHeight="1" x14ac:dyDescent="0.2">
      <c r="A57" s="1" t="s">
        <v>163</v>
      </c>
      <c r="B57" s="39" t="s">
        <v>10</v>
      </c>
      <c r="C57" s="53">
        <v>1</v>
      </c>
      <c r="D57" s="41" t="s">
        <v>4</v>
      </c>
      <c r="E57" s="73">
        <v>0</v>
      </c>
      <c r="F57" s="74">
        <f t="shared" si="0"/>
        <v>0</v>
      </c>
      <c r="G57" s="5" t="s">
        <v>115</v>
      </c>
    </row>
    <row r="58" spans="1:7" ht="12.75" customHeight="1" x14ac:dyDescent="0.2">
      <c r="A58" s="1"/>
      <c r="B58" s="54" t="s">
        <v>65</v>
      </c>
      <c r="C58" s="53">
        <v>1</v>
      </c>
      <c r="D58" s="41" t="s">
        <v>4</v>
      </c>
      <c r="E58" s="73">
        <v>0</v>
      </c>
      <c r="F58" s="74">
        <f t="shared" si="0"/>
        <v>0</v>
      </c>
      <c r="G58" s="5" t="s">
        <v>66</v>
      </c>
    </row>
    <row r="59" spans="1:7" ht="12.75" customHeight="1" x14ac:dyDescent="0.2">
      <c r="A59" s="1"/>
      <c r="B59" s="54" t="s">
        <v>100</v>
      </c>
      <c r="C59" s="53">
        <v>1</v>
      </c>
      <c r="D59" s="41" t="s">
        <v>4</v>
      </c>
      <c r="E59" s="73">
        <v>0</v>
      </c>
      <c r="F59" s="74">
        <f t="shared" si="0"/>
        <v>0</v>
      </c>
      <c r="G59" s="5"/>
    </row>
    <row r="60" spans="1:7" ht="12.75" customHeight="1" x14ac:dyDescent="0.2">
      <c r="A60" s="1"/>
      <c r="B60" s="54"/>
      <c r="C60" s="53"/>
      <c r="D60" s="41"/>
      <c r="E60" s="73"/>
      <c r="F60" s="74"/>
      <c r="G60" s="5"/>
    </row>
    <row r="61" spans="1:7" ht="12.75" customHeight="1" x14ac:dyDescent="0.2">
      <c r="A61" s="1"/>
      <c r="B61" s="39" t="s">
        <v>19</v>
      </c>
      <c r="C61" s="53">
        <v>1</v>
      </c>
      <c r="D61" s="41" t="s">
        <v>4</v>
      </c>
      <c r="E61" s="73">
        <v>0</v>
      </c>
      <c r="F61" s="74">
        <f t="shared" si="0"/>
        <v>0</v>
      </c>
      <c r="G61" s="5"/>
    </row>
    <row r="62" spans="1:7" ht="12.75" customHeight="1" x14ac:dyDescent="0.2">
      <c r="A62" s="1"/>
      <c r="B62" s="39"/>
      <c r="C62" s="53"/>
      <c r="D62" s="41"/>
      <c r="E62" s="73"/>
      <c r="F62" s="74"/>
      <c r="G62" s="5"/>
    </row>
    <row r="63" spans="1:7" ht="12.75" customHeight="1" x14ac:dyDescent="0.2">
      <c r="A63" s="1" t="s">
        <v>164</v>
      </c>
      <c r="B63" s="39"/>
      <c r="C63" s="53"/>
      <c r="D63" s="41"/>
      <c r="E63" s="73"/>
      <c r="F63" s="74"/>
      <c r="G63" s="5"/>
    </row>
    <row r="64" spans="1:7" ht="12.75" customHeight="1" x14ac:dyDescent="0.2">
      <c r="A64" s="1" t="s">
        <v>165</v>
      </c>
      <c r="B64" s="39" t="s">
        <v>45</v>
      </c>
      <c r="C64" s="53">
        <v>1</v>
      </c>
      <c r="D64" s="41" t="s">
        <v>3</v>
      </c>
      <c r="E64" s="73">
        <v>0</v>
      </c>
      <c r="F64" s="74">
        <f t="shared" ref="F64:F67" si="3">C64*E64</f>
        <v>0</v>
      </c>
      <c r="G64" s="5" t="s">
        <v>225</v>
      </c>
    </row>
    <row r="65" spans="1:7" ht="12.75" customHeight="1" x14ac:dyDescent="0.2">
      <c r="A65" s="1"/>
      <c r="B65" s="39" t="s">
        <v>42</v>
      </c>
      <c r="C65" s="55">
        <v>1</v>
      </c>
      <c r="D65" s="41" t="s">
        <v>3</v>
      </c>
      <c r="E65" s="73">
        <v>0</v>
      </c>
      <c r="F65" s="74">
        <f t="shared" si="3"/>
        <v>0</v>
      </c>
      <c r="G65" s="5" t="s">
        <v>118</v>
      </c>
    </row>
    <row r="66" spans="1:7" ht="12.75" customHeight="1" x14ac:dyDescent="0.2">
      <c r="A66" s="1"/>
      <c r="B66" s="39" t="s">
        <v>40</v>
      </c>
      <c r="C66" s="53">
        <v>1</v>
      </c>
      <c r="D66" s="41" t="s">
        <v>3</v>
      </c>
      <c r="E66" s="73">
        <v>0</v>
      </c>
      <c r="F66" s="74">
        <f t="shared" si="3"/>
        <v>0</v>
      </c>
      <c r="G66" s="5" t="s">
        <v>118</v>
      </c>
    </row>
    <row r="67" spans="1:7" ht="12.75" customHeight="1" x14ac:dyDescent="0.2">
      <c r="A67" s="1"/>
      <c r="B67" s="39" t="s">
        <v>112</v>
      </c>
      <c r="C67" s="53">
        <v>1</v>
      </c>
      <c r="D67" s="41" t="s">
        <v>3</v>
      </c>
      <c r="E67" s="73">
        <v>0</v>
      </c>
      <c r="F67" s="74">
        <f t="shared" si="3"/>
        <v>0</v>
      </c>
      <c r="G67" s="5"/>
    </row>
    <row r="68" spans="1:7" ht="12.75" customHeight="1" x14ac:dyDescent="0.2">
      <c r="A68" s="1"/>
      <c r="B68" s="39" t="s">
        <v>26</v>
      </c>
      <c r="C68" s="53">
        <v>90</v>
      </c>
      <c r="D68" s="41" t="s">
        <v>2</v>
      </c>
      <c r="E68" s="73">
        <v>0</v>
      </c>
      <c r="F68" s="74">
        <f>C68*E68</f>
        <v>0</v>
      </c>
      <c r="G68" s="5" t="s">
        <v>27</v>
      </c>
    </row>
    <row r="69" spans="1:7" ht="12.75" customHeight="1" x14ac:dyDescent="0.2">
      <c r="A69" s="1"/>
      <c r="B69" s="39" t="s">
        <v>25</v>
      </c>
      <c r="C69" s="53">
        <v>10</v>
      </c>
      <c r="D69" s="41" t="s">
        <v>2</v>
      </c>
      <c r="E69" s="73">
        <v>0</v>
      </c>
      <c r="F69" s="74">
        <f t="shared" ref="F69:F74" si="4">C69*E69</f>
        <v>0</v>
      </c>
      <c r="G69" s="5" t="s">
        <v>113</v>
      </c>
    </row>
    <row r="70" spans="1:7" ht="12.75" customHeight="1" x14ac:dyDescent="0.2">
      <c r="A70" s="1"/>
      <c r="B70" s="39" t="s">
        <v>108</v>
      </c>
      <c r="C70" s="53">
        <v>150</v>
      </c>
      <c r="D70" s="41" t="s">
        <v>2</v>
      </c>
      <c r="E70" s="73">
        <v>0</v>
      </c>
      <c r="F70" s="74">
        <f t="shared" si="4"/>
        <v>0</v>
      </c>
      <c r="G70" s="5" t="s">
        <v>27</v>
      </c>
    </row>
    <row r="71" spans="1:7" ht="12.75" customHeight="1" x14ac:dyDescent="0.2">
      <c r="A71" s="1"/>
      <c r="B71" s="39" t="s">
        <v>58</v>
      </c>
      <c r="C71" s="53">
        <v>100</v>
      </c>
      <c r="D71" s="41" t="s">
        <v>2</v>
      </c>
      <c r="E71" s="73">
        <v>0</v>
      </c>
      <c r="F71" s="74">
        <f t="shared" si="4"/>
        <v>0</v>
      </c>
      <c r="G71" s="5"/>
    </row>
    <row r="72" spans="1:7" ht="12.75" customHeight="1" x14ac:dyDescent="0.2">
      <c r="A72" s="1"/>
      <c r="B72" s="54" t="s">
        <v>11</v>
      </c>
      <c r="C72" s="53">
        <v>6</v>
      </c>
      <c r="D72" s="41" t="s">
        <v>3</v>
      </c>
      <c r="E72" s="73">
        <v>0</v>
      </c>
      <c r="F72" s="74">
        <f t="shared" si="4"/>
        <v>0</v>
      </c>
      <c r="G72" s="5"/>
    </row>
    <row r="73" spans="1:7" ht="12.75" customHeight="1" x14ac:dyDescent="0.2">
      <c r="A73" s="1"/>
      <c r="B73" s="39" t="s">
        <v>23</v>
      </c>
      <c r="C73" s="53">
        <v>2</v>
      </c>
      <c r="D73" s="41" t="s">
        <v>3</v>
      </c>
      <c r="E73" s="73">
        <v>0</v>
      </c>
      <c r="F73" s="74">
        <f t="shared" si="4"/>
        <v>0</v>
      </c>
      <c r="G73" s="5" t="s">
        <v>120</v>
      </c>
    </row>
    <row r="74" spans="1:7" ht="12.75" customHeight="1" x14ac:dyDescent="0.2">
      <c r="A74" s="1"/>
      <c r="B74" s="39" t="s">
        <v>21</v>
      </c>
      <c r="C74" s="53">
        <v>240</v>
      </c>
      <c r="D74" s="41" t="s">
        <v>2</v>
      </c>
      <c r="E74" s="73">
        <v>0</v>
      </c>
      <c r="F74" s="74">
        <f t="shared" si="4"/>
        <v>0</v>
      </c>
      <c r="G74" s="5" t="s">
        <v>31</v>
      </c>
    </row>
    <row r="75" spans="1:7" ht="12.75" customHeight="1" x14ac:dyDescent="0.2">
      <c r="A75" s="1"/>
      <c r="B75" s="39"/>
      <c r="C75" s="53"/>
      <c r="D75" s="41"/>
      <c r="E75" s="73"/>
      <c r="F75" s="74"/>
      <c r="G75" s="5"/>
    </row>
    <row r="76" spans="1:7" ht="12.75" customHeight="1" x14ac:dyDescent="0.2">
      <c r="A76" s="1" t="s">
        <v>166</v>
      </c>
      <c r="B76" s="39"/>
      <c r="C76" s="53"/>
      <c r="D76" s="41"/>
      <c r="E76" s="73"/>
      <c r="F76" s="74"/>
      <c r="G76" s="5"/>
    </row>
    <row r="77" spans="1:7" ht="12.75" customHeight="1" x14ac:dyDescent="0.2">
      <c r="A77" s="1" t="s">
        <v>167</v>
      </c>
      <c r="B77" s="39" t="s">
        <v>45</v>
      </c>
      <c r="C77" s="53">
        <v>1</v>
      </c>
      <c r="D77" s="41" t="s">
        <v>3</v>
      </c>
      <c r="E77" s="73">
        <v>0</v>
      </c>
      <c r="F77" s="74">
        <f t="shared" ref="F77:F79" si="5">C77*E77</f>
        <v>0</v>
      </c>
      <c r="G77" s="5" t="s">
        <v>225</v>
      </c>
    </row>
    <row r="78" spans="1:7" ht="12.75" customHeight="1" x14ac:dyDescent="0.2">
      <c r="A78" s="1"/>
      <c r="B78" s="39" t="s">
        <v>42</v>
      </c>
      <c r="C78" s="55">
        <v>1</v>
      </c>
      <c r="D78" s="41" t="s">
        <v>3</v>
      </c>
      <c r="E78" s="73">
        <v>0</v>
      </c>
      <c r="F78" s="74">
        <f t="shared" si="5"/>
        <v>0</v>
      </c>
      <c r="G78" s="5" t="s">
        <v>118</v>
      </c>
    </row>
    <row r="79" spans="1:7" ht="12.75" customHeight="1" x14ac:dyDescent="0.2">
      <c r="A79" s="1"/>
      <c r="B79" s="39" t="s">
        <v>168</v>
      </c>
      <c r="C79" s="53">
        <v>1</v>
      </c>
      <c r="D79" s="41" t="s">
        <v>3</v>
      </c>
      <c r="E79" s="73">
        <v>0</v>
      </c>
      <c r="F79" s="74">
        <f t="shared" si="5"/>
        <v>0</v>
      </c>
      <c r="G79" s="5" t="s">
        <v>118</v>
      </c>
    </row>
    <row r="80" spans="1:7" ht="12.75" customHeight="1" x14ac:dyDescent="0.2">
      <c r="A80" s="1"/>
      <c r="B80" s="39" t="s">
        <v>39</v>
      </c>
      <c r="C80" s="53">
        <v>1</v>
      </c>
      <c r="D80" s="41" t="s">
        <v>3</v>
      </c>
      <c r="E80" s="73">
        <v>0</v>
      </c>
      <c r="F80" s="74">
        <f>C80*E80</f>
        <v>0</v>
      </c>
      <c r="G80" s="5" t="s">
        <v>118</v>
      </c>
    </row>
    <row r="81" spans="1:7" ht="12.75" customHeight="1" x14ac:dyDescent="0.2">
      <c r="A81" s="1"/>
      <c r="B81" s="39" t="s">
        <v>112</v>
      </c>
      <c r="C81" s="53">
        <v>1</v>
      </c>
      <c r="D81" s="41" t="s">
        <v>3</v>
      </c>
      <c r="E81" s="73">
        <v>0</v>
      </c>
      <c r="F81" s="74">
        <f t="shared" ref="F81:F97" si="6">C81*E81</f>
        <v>0</v>
      </c>
      <c r="G81" s="5"/>
    </row>
    <row r="82" spans="1:7" ht="12.75" customHeight="1" x14ac:dyDescent="0.2">
      <c r="A82" s="1"/>
      <c r="B82" s="39" t="s">
        <v>36</v>
      </c>
      <c r="C82" s="53">
        <v>4</v>
      </c>
      <c r="D82" s="41" t="s">
        <v>3</v>
      </c>
      <c r="E82" s="73">
        <v>0</v>
      </c>
      <c r="F82" s="74">
        <f t="shared" si="6"/>
        <v>0</v>
      </c>
      <c r="G82" s="5" t="s">
        <v>35</v>
      </c>
    </row>
    <row r="83" spans="1:7" ht="12.75" customHeight="1" x14ac:dyDescent="0.2">
      <c r="A83" s="1"/>
      <c r="B83" s="39" t="s">
        <v>34</v>
      </c>
      <c r="C83" s="53">
        <v>4</v>
      </c>
      <c r="D83" s="41" t="s">
        <v>3</v>
      </c>
      <c r="E83" s="73">
        <v>0</v>
      </c>
      <c r="F83" s="74">
        <f t="shared" si="6"/>
        <v>0</v>
      </c>
      <c r="G83" s="61"/>
    </row>
    <row r="84" spans="1:7" ht="12.75" customHeight="1" x14ac:dyDescent="0.2">
      <c r="A84" s="1"/>
      <c r="B84" s="39" t="s">
        <v>20</v>
      </c>
      <c r="C84" s="53">
        <v>4</v>
      </c>
      <c r="D84" s="41" t="s">
        <v>3</v>
      </c>
      <c r="E84" s="73">
        <v>0</v>
      </c>
      <c r="F84" s="74">
        <f t="shared" si="6"/>
        <v>0</v>
      </c>
      <c r="G84" s="5" t="s">
        <v>117</v>
      </c>
    </row>
    <row r="85" spans="1:7" ht="12.75" customHeight="1" x14ac:dyDescent="0.2">
      <c r="A85" s="1"/>
      <c r="B85" s="39" t="s">
        <v>33</v>
      </c>
      <c r="C85" s="53">
        <v>1</v>
      </c>
      <c r="D85" s="41" t="s">
        <v>3</v>
      </c>
      <c r="E85" s="73">
        <v>0</v>
      </c>
      <c r="F85" s="74">
        <f t="shared" si="6"/>
        <v>0</v>
      </c>
      <c r="G85" s="5"/>
    </row>
    <row r="86" spans="1:7" ht="12.75" customHeight="1" x14ac:dyDescent="0.2">
      <c r="A86" s="1"/>
      <c r="B86" s="54" t="s">
        <v>30</v>
      </c>
      <c r="C86" s="53">
        <v>2</v>
      </c>
      <c r="D86" s="41" t="s">
        <v>3</v>
      </c>
      <c r="E86" s="73">
        <v>0</v>
      </c>
      <c r="F86" s="74">
        <f t="shared" si="6"/>
        <v>0</v>
      </c>
      <c r="G86" s="5" t="s">
        <v>29</v>
      </c>
    </row>
    <row r="87" spans="1:7" ht="12.75" customHeight="1" x14ac:dyDescent="0.2">
      <c r="A87" s="1"/>
      <c r="B87" s="39" t="s">
        <v>110</v>
      </c>
      <c r="C87" s="53">
        <v>60</v>
      </c>
      <c r="D87" s="41" t="s">
        <v>2</v>
      </c>
      <c r="E87" s="73">
        <v>0</v>
      </c>
      <c r="F87" s="74">
        <f t="shared" si="6"/>
        <v>0</v>
      </c>
      <c r="G87" s="5"/>
    </row>
    <row r="88" spans="1:7" ht="12.75" customHeight="1" x14ac:dyDescent="0.2">
      <c r="A88" s="1"/>
      <c r="B88" s="39" t="s">
        <v>50</v>
      </c>
      <c r="C88" s="53">
        <v>30</v>
      </c>
      <c r="D88" s="41" t="s">
        <v>2</v>
      </c>
      <c r="E88" s="73">
        <v>0</v>
      </c>
      <c r="F88" s="74">
        <f t="shared" si="6"/>
        <v>0</v>
      </c>
      <c r="G88" s="5" t="s">
        <v>113</v>
      </c>
    </row>
    <row r="89" spans="1:7" ht="12.75" customHeight="1" x14ac:dyDescent="0.2">
      <c r="A89" s="1"/>
      <c r="B89" s="39" t="s">
        <v>25</v>
      </c>
      <c r="C89" s="53">
        <v>35</v>
      </c>
      <c r="D89" s="41" t="s">
        <v>2</v>
      </c>
      <c r="E89" s="73">
        <v>0</v>
      </c>
      <c r="F89" s="74">
        <f t="shared" si="6"/>
        <v>0</v>
      </c>
      <c r="G89" s="5" t="s">
        <v>113</v>
      </c>
    </row>
    <row r="90" spans="1:7" ht="12.75" customHeight="1" x14ac:dyDescent="0.2">
      <c r="A90" s="1"/>
      <c r="B90" s="39" t="s">
        <v>63</v>
      </c>
      <c r="C90" s="53">
        <v>35</v>
      </c>
      <c r="D90" s="41" t="s">
        <v>2</v>
      </c>
      <c r="E90" s="73">
        <v>0</v>
      </c>
      <c r="F90" s="74">
        <f t="shared" si="6"/>
        <v>0</v>
      </c>
      <c r="G90" s="5"/>
    </row>
    <row r="91" spans="1:7" ht="12.75" customHeight="1" x14ac:dyDescent="0.2">
      <c r="A91" s="1"/>
      <c r="B91" s="39" t="s">
        <v>62</v>
      </c>
      <c r="C91" s="53">
        <v>35</v>
      </c>
      <c r="D91" s="41" t="s">
        <v>2</v>
      </c>
      <c r="E91" s="73">
        <v>0</v>
      </c>
      <c r="F91" s="74">
        <f t="shared" si="6"/>
        <v>0</v>
      </c>
      <c r="G91" s="5"/>
    </row>
    <row r="92" spans="1:7" ht="12.75" customHeight="1" x14ac:dyDescent="0.2">
      <c r="A92" s="1"/>
      <c r="B92" s="39" t="s">
        <v>60</v>
      </c>
      <c r="C92" s="53">
        <v>35</v>
      </c>
      <c r="D92" s="41" t="s">
        <v>2</v>
      </c>
      <c r="E92" s="73">
        <v>0</v>
      </c>
      <c r="F92" s="74">
        <f t="shared" si="6"/>
        <v>0</v>
      </c>
      <c r="G92" s="5"/>
    </row>
    <row r="93" spans="1:7" ht="12.75" customHeight="1" x14ac:dyDescent="0.2">
      <c r="A93" s="1"/>
      <c r="B93" s="39" t="s">
        <v>58</v>
      </c>
      <c r="C93" s="53">
        <v>25</v>
      </c>
      <c r="D93" s="41" t="s">
        <v>2</v>
      </c>
      <c r="E93" s="73">
        <v>0</v>
      </c>
      <c r="F93" s="74">
        <f t="shared" si="6"/>
        <v>0</v>
      </c>
      <c r="G93" s="5"/>
    </row>
    <row r="94" spans="1:7" ht="12.75" customHeight="1" x14ac:dyDescent="0.2">
      <c r="A94" s="1"/>
      <c r="B94" s="39" t="s">
        <v>53</v>
      </c>
      <c r="C94" s="53">
        <f>326+104</f>
        <v>430</v>
      </c>
      <c r="D94" s="41" t="s">
        <v>2</v>
      </c>
      <c r="E94" s="73">
        <v>0</v>
      </c>
      <c r="F94" s="74">
        <f t="shared" si="6"/>
        <v>0</v>
      </c>
      <c r="G94" s="5"/>
    </row>
    <row r="95" spans="1:7" ht="12.75" customHeight="1" x14ac:dyDescent="0.2">
      <c r="A95" s="1"/>
      <c r="B95" s="39" t="s">
        <v>52</v>
      </c>
      <c r="C95" s="53">
        <v>326</v>
      </c>
      <c r="D95" s="41" t="s">
        <v>2</v>
      </c>
      <c r="E95" s="73">
        <v>0</v>
      </c>
      <c r="F95" s="74">
        <f t="shared" si="6"/>
        <v>0</v>
      </c>
      <c r="G95" s="5"/>
    </row>
    <row r="96" spans="1:7" ht="12.75" customHeight="1" x14ac:dyDescent="0.2">
      <c r="A96" s="1"/>
      <c r="B96" s="54" t="s">
        <v>11</v>
      </c>
      <c r="C96" s="53">
        <v>4</v>
      </c>
      <c r="D96" s="41" t="s">
        <v>3</v>
      </c>
      <c r="E96" s="73">
        <v>0</v>
      </c>
      <c r="F96" s="74">
        <f t="shared" si="6"/>
        <v>0</v>
      </c>
      <c r="G96" s="5"/>
    </row>
    <row r="97" spans="1:7" ht="12.75" customHeight="1" x14ac:dyDescent="0.2">
      <c r="A97" s="1"/>
      <c r="B97" s="39" t="s">
        <v>23</v>
      </c>
      <c r="C97" s="53">
        <v>2</v>
      </c>
      <c r="D97" s="41" t="s">
        <v>3</v>
      </c>
      <c r="E97" s="73">
        <v>0</v>
      </c>
      <c r="F97" s="74">
        <f t="shared" si="6"/>
        <v>0</v>
      </c>
      <c r="G97" s="5" t="s">
        <v>120</v>
      </c>
    </row>
    <row r="98" spans="1:7" ht="12.75" customHeight="1" x14ac:dyDescent="0.2">
      <c r="A98" s="1"/>
      <c r="B98" s="39"/>
      <c r="C98" s="53"/>
      <c r="D98" s="41"/>
      <c r="E98" s="73"/>
      <c r="F98" s="74"/>
      <c r="G98" s="5"/>
    </row>
    <row r="99" spans="1:7" ht="12.75" customHeight="1" x14ac:dyDescent="0.2">
      <c r="A99" s="1" t="s">
        <v>169</v>
      </c>
      <c r="B99" s="39"/>
      <c r="C99" s="53"/>
      <c r="D99" s="41"/>
      <c r="E99" s="73"/>
      <c r="F99" s="74"/>
      <c r="G99" s="5"/>
    </row>
    <row r="100" spans="1:7" ht="12.75" customHeight="1" x14ac:dyDescent="0.2">
      <c r="A100" s="1" t="s">
        <v>170</v>
      </c>
      <c r="B100" s="39" t="s">
        <v>45</v>
      </c>
      <c r="C100" s="53">
        <v>1</v>
      </c>
      <c r="D100" s="41" t="s">
        <v>3</v>
      </c>
      <c r="E100" s="73">
        <v>0</v>
      </c>
      <c r="F100" s="74">
        <f t="shared" ref="F100:F107" si="7">C100*E100</f>
        <v>0</v>
      </c>
      <c r="G100" s="5" t="s">
        <v>225</v>
      </c>
    </row>
    <row r="101" spans="1:7" ht="12.75" customHeight="1" x14ac:dyDescent="0.2">
      <c r="A101" s="1"/>
      <c r="B101" s="39" t="s">
        <v>42</v>
      </c>
      <c r="C101" s="55">
        <v>1</v>
      </c>
      <c r="D101" s="41" t="s">
        <v>3</v>
      </c>
      <c r="E101" s="73">
        <v>0</v>
      </c>
      <c r="F101" s="74">
        <f t="shared" si="7"/>
        <v>0</v>
      </c>
      <c r="G101" s="5" t="s">
        <v>118</v>
      </c>
    </row>
    <row r="102" spans="1:7" ht="12.75" customHeight="1" x14ac:dyDescent="0.2">
      <c r="A102" s="1"/>
      <c r="B102" s="39" t="s">
        <v>40</v>
      </c>
      <c r="C102" s="53">
        <v>1</v>
      </c>
      <c r="D102" s="41" t="s">
        <v>3</v>
      </c>
      <c r="E102" s="73">
        <v>0</v>
      </c>
      <c r="F102" s="74">
        <f t="shared" si="7"/>
        <v>0</v>
      </c>
      <c r="G102" s="5" t="s">
        <v>118</v>
      </c>
    </row>
    <row r="103" spans="1:7" ht="12.75" customHeight="1" x14ac:dyDescent="0.2">
      <c r="A103" s="1"/>
      <c r="B103" s="39" t="s">
        <v>112</v>
      </c>
      <c r="C103" s="53">
        <v>1</v>
      </c>
      <c r="D103" s="41" t="s">
        <v>3</v>
      </c>
      <c r="E103" s="73">
        <v>0</v>
      </c>
      <c r="F103" s="74">
        <f t="shared" si="7"/>
        <v>0</v>
      </c>
      <c r="G103" s="5"/>
    </row>
    <row r="104" spans="1:7" ht="12.75" customHeight="1" x14ac:dyDescent="0.2">
      <c r="A104" s="1"/>
      <c r="B104" s="39" t="s">
        <v>36</v>
      </c>
      <c r="C104" s="53">
        <v>1</v>
      </c>
      <c r="D104" s="41" t="s">
        <v>3</v>
      </c>
      <c r="E104" s="73">
        <v>0</v>
      </c>
      <c r="F104" s="74">
        <f t="shared" si="7"/>
        <v>0</v>
      </c>
      <c r="G104" s="5" t="s">
        <v>35</v>
      </c>
    </row>
    <row r="105" spans="1:7" ht="12.75" customHeight="1" x14ac:dyDescent="0.2">
      <c r="A105" s="1"/>
      <c r="B105" s="39" t="s">
        <v>34</v>
      </c>
      <c r="C105" s="53">
        <v>1</v>
      </c>
      <c r="D105" s="41" t="s">
        <v>3</v>
      </c>
      <c r="E105" s="73">
        <v>0</v>
      </c>
      <c r="F105" s="74">
        <f t="shared" si="7"/>
        <v>0</v>
      </c>
      <c r="G105" s="61"/>
    </row>
    <row r="106" spans="1:7" ht="12.75" customHeight="1" x14ac:dyDescent="0.2">
      <c r="A106" s="1"/>
      <c r="B106" s="39" t="s">
        <v>20</v>
      </c>
      <c r="C106" s="53">
        <v>1</v>
      </c>
      <c r="D106" s="41" t="s">
        <v>3</v>
      </c>
      <c r="E106" s="73">
        <v>0</v>
      </c>
      <c r="F106" s="74">
        <f t="shared" si="7"/>
        <v>0</v>
      </c>
      <c r="G106" s="5" t="s">
        <v>117</v>
      </c>
    </row>
    <row r="107" spans="1:7" ht="12.75" customHeight="1" x14ac:dyDescent="0.2">
      <c r="A107" s="1"/>
      <c r="B107" s="39" t="s">
        <v>25</v>
      </c>
      <c r="C107" s="53">
        <v>40</v>
      </c>
      <c r="D107" s="41" t="s">
        <v>2</v>
      </c>
      <c r="E107" s="73">
        <v>0</v>
      </c>
      <c r="F107" s="74">
        <f t="shared" si="7"/>
        <v>0</v>
      </c>
      <c r="G107" s="5" t="s">
        <v>113</v>
      </c>
    </row>
    <row r="108" spans="1:7" ht="12.75" customHeight="1" x14ac:dyDescent="0.2">
      <c r="A108" s="1"/>
      <c r="B108" s="39" t="s">
        <v>26</v>
      </c>
      <c r="C108" s="53">
        <v>105</v>
      </c>
      <c r="D108" s="41" t="s">
        <v>2</v>
      </c>
      <c r="E108" s="73">
        <v>0</v>
      </c>
      <c r="F108" s="74">
        <f>C108*E108</f>
        <v>0</v>
      </c>
      <c r="G108" s="5" t="s">
        <v>27</v>
      </c>
    </row>
    <row r="109" spans="1:7" ht="12.75" customHeight="1" x14ac:dyDescent="0.2">
      <c r="A109" s="1"/>
      <c r="B109" s="39" t="s">
        <v>58</v>
      </c>
      <c r="C109" s="53">
        <v>110</v>
      </c>
      <c r="D109" s="41" t="s">
        <v>2</v>
      </c>
      <c r="E109" s="73">
        <v>0</v>
      </c>
      <c r="F109" s="74">
        <f t="shared" ref="F109:F112" si="8">C109*E109</f>
        <v>0</v>
      </c>
      <c r="G109" s="5"/>
    </row>
    <row r="110" spans="1:7" ht="12.75" customHeight="1" x14ac:dyDescent="0.2">
      <c r="A110" s="1"/>
      <c r="B110" s="54" t="s">
        <v>11</v>
      </c>
      <c r="C110" s="53">
        <v>4</v>
      </c>
      <c r="D110" s="41" t="s">
        <v>3</v>
      </c>
      <c r="E110" s="73">
        <v>0</v>
      </c>
      <c r="F110" s="74">
        <f t="shared" si="8"/>
        <v>0</v>
      </c>
      <c r="G110" s="5"/>
    </row>
    <row r="111" spans="1:7" ht="12.75" customHeight="1" x14ac:dyDescent="0.2">
      <c r="A111" s="1"/>
      <c r="B111" s="39" t="s">
        <v>23</v>
      </c>
      <c r="C111" s="53">
        <v>2</v>
      </c>
      <c r="D111" s="41" t="s">
        <v>3</v>
      </c>
      <c r="E111" s="73">
        <v>0</v>
      </c>
      <c r="F111" s="74">
        <f t="shared" si="8"/>
        <v>0</v>
      </c>
      <c r="G111" s="5" t="s">
        <v>120</v>
      </c>
    </row>
    <row r="112" spans="1:7" ht="12.75" customHeight="1" x14ac:dyDescent="0.2">
      <c r="A112" s="1"/>
      <c r="B112" s="39" t="s">
        <v>21</v>
      </c>
      <c r="C112" s="53">
        <v>105</v>
      </c>
      <c r="D112" s="41" t="s">
        <v>2</v>
      </c>
      <c r="E112" s="73">
        <v>0</v>
      </c>
      <c r="F112" s="74">
        <f t="shared" si="8"/>
        <v>0</v>
      </c>
      <c r="G112" s="5" t="s">
        <v>31</v>
      </c>
    </row>
    <row r="113" spans="1:7" ht="12.75" customHeight="1" x14ac:dyDescent="0.2">
      <c r="A113" s="1"/>
      <c r="B113" s="39"/>
      <c r="C113" s="53"/>
      <c r="D113" s="41"/>
      <c r="E113" s="73"/>
      <c r="F113" s="74"/>
      <c r="G113" s="5"/>
    </row>
    <row r="114" spans="1:7" ht="12.75" customHeight="1" x14ac:dyDescent="0.2">
      <c r="A114" s="1" t="s">
        <v>171</v>
      </c>
      <c r="B114" s="39"/>
      <c r="C114" s="53"/>
      <c r="D114" s="41"/>
      <c r="E114" s="73"/>
      <c r="F114" s="74"/>
      <c r="G114" s="5"/>
    </row>
    <row r="115" spans="1:7" ht="12.75" customHeight="1" x14ac:dyDescent="0.2">
      <c r="A115" s="1" t="s">
        <v>172</v>
      </c>
      <c r="B115" s="39" t="s">
        <v>45</v>
      </c>
      <c r="C115" s="53">
        <v>1</v>
      </c>
      <c r="D115" s="41" t="s">
        <v>3</v>
      </c>
      <c r="E115" s="73">
        <v>0</v>
      </c>
      <c r="F115" s="74">
        <f t="shared" ref="F115:F133" si="9">C115*E115</f>
        <v>0</v>
      </c>
      <c r="G115" s="5" t="s">
        <v>225</v>
      </c>
    </row>
    <row r="116" spans="1:7" ht="12.75" customHeight="1" x14ac:dyDescent="0.2">
      <c r="A116" s="1"/>
      <c r="B116" s="39" t="s">
        <v>42</v>
      </c>
      <c r="C116" s="55">
        <v>1</v>
      </c>
      <c r="D116" s="41" t="s">
        <v>3</v>
      </c>
      <c r="E116" s="73">
        <v>0</v>
      </c>
      <c r="F116" s="74">
        <f t="shared" si="9"/>
        <v>0</v>
      </c>
      <c r="G116" s="5" t="s">
        <v>118</v>
      </c>
    </row>
    <row r="117" spans="1:7" ht="12.75" customHeight="1" x14ac:dyDescent="0.2">
      <c r="A117" s="1"/>
      <c r="B117" s="39" t="s">
        <v>47</v>
      </c>
      <c r="C117" s="53">
        <v>1</v>
      </c>
      <c r="D117" s="41" t="s">
        <v>3</v>
      </c>
      <c r="E117" s="73">
        <v>0</v>
      </c>
      <c r="F117" s="74">
        <f t="shared" si="9"/>
        <v>0</v>
      </c>
      <c r="G117" s="5"/>
    </row>
    <row r="118" spans="1:7" ht="12.75" customHeight="1" x14ac:dyDescent="0.2">
      <c r="A118" s="1"/>
      <c r="B118" s="39" t="s">
        <v>168</v>
      </c>
      <c r="C118" s="53">
        <v>1</v>
      </c>
      <c r="D118" s="41" t="s">
        <v>3</v>
      </c>
      <c r="E118" s="73">
        <v>0</v>
      </c>
      <c r="F118" s="74">
        <f>C118*E118</f>
        <v>0</v>
      </c>
      <c r="G118" s="5" t="s">
        <v>118</v>
      </c>
    </row>
    <row r="119" spans="1:7" ht="12.75" customHeight="1" x14ac:dyDescent="0.2">
      <c r="A119" s="1"/>
      <c r="B119" s="39" t="s">
        <v>39</v>
      </c>
      <c r="C119" s="53">
        <v>1</v>
      </c>
      <c r="D119" s="41" t="s">
        <v>3</v>
      </c>
      <c r="E119" s="73">
        <v>0</v>
      </c>
      <c r="F119" s="74">
        <f>C119*E119</f>
        <v>0</v>
      </c>
      <c r="G119" s="5" t="s">
        <v>118</v>
      </c>
    </row>
    <row r="120" spans="1:7" ht="12.75" customHeight="1" x14ac:dyDescent="0.2">
      <c r="A120" s="1"/>
      <c r="B120" s="39" t="s">
        <v>112</v>
      </c>
      <c r="C120" s="53">
        <v>1</v>
      </c>
      <c r="D120" s="41" t="s">
        <v>3</v>
      </c>
      <c r="E120" s="73">
        <v>0</v>
      </c>
      <c r="F120" s="74">
        <f t="shared" si="9"/>
        <v>0</v>
      </c>
      <c r="G120" s="5"/>
    </row>
    <row r="121" spans="1:7" ht="12.75" customHeight="1" x14ac:dyDescent="0.2">
      <c r="A121" s="1"/>
      <c r="B121" s="39" t="s">
        <v>36</v>
      </c>
      <c r="C121" s="53">
        <v>1</v>
      </c>
      <c r="D121" s="41" t="s">
        <v>3</v>
      </c>
      <c r="E121" s="73">
        <v>0</v>
      </c>
      <c r="F121" s="74">
        <f t="shared" si="9"/>
        <v>0</v>
      </c>
      <c r="G121" s="5" t="s">
        <v>35</v>
      </c>
    </row>
    <row r="122" spans="1:7" ht="12.75" customHeight="1" x14ac:dyDescent="0.2">
      <c r="A122" s="1"/>
      <c r="B122" s="39" t="s">
        <v>34</v>
      </c>
      <c r="C122" s="53">
        <v>1</v>
      </c>
      <c r="D122" s="41" t="s">
        <v>3</v>
      </c>
      <c r="E122" s="73">
        <v>0</v>
      </c>
      <c r="F122" s="74">
        <f t="shared" si="9"/>
        <v>0</v>
      </c>
      <c r="G122" s="61"/>
    </row>
    <row r="123" spans="1:7" ht="12.75" customHeight="1" x14ac:dyDescent="0.2">
      <c r="A123" s="1"/>
      <c r="B123" s="39" t="s">
        <v>20</v>
      </c>
      <c r="C123" s="53">
        <v>1</v>
      </c>
      <c r="D123" s="41" t="s">
        <v>3</v>
      </c>
      <c r="E123" s="73">
        <v>0</v>
      </c>
      <c r="F123" s="74">
        <f t="shared" si="9"/>
        <v>0</v>
      </c>
      <c r="G123" s="5" t="s">
        <v>117</v>
      </c>
    </row>
    <row r="124" spans="1:7" ht="12.75" customHeight="1" x14ac:dyDescent="0.2">
      <c r="A124" s="1"/>
      <c r="B124" s="39" t="s">
        <v>111</v>
      </c>
      <c r="C124" s="53">
        <v>175</v>
      </c>
      <c r="D124" s="41" t="s">
        <v>2</v>
      </c>
      <c r="E124" s="73">
        <v>0</v>
      </c>
      <c r="F124" s="74">
        <f t="shared" si="9"/>
        <v>0</v>
      </c>
      <c r="G124" s="5"/>
    </row>
    <row r="125" spans="1:7" ht="12.75" customHeight="1" x14ac:dyDescent="0.2">
      <c r="A125" s="1"/>
      <c r="B125" s="39" t="s">
        <v>173</v>
      </c>
      <c r="C125" s="53">
        <v>20</v>
      </c>
      <c r="D125" s="41" t="s">
        <v>2</v>
      </c>
      <c r="E125" s="73">
        <v>0</v>
      </c>
      <c r="F125" s="74">
        <f t="shared" si="9"/>
        <v>0</v>
      </c>
      <c r="G125" s="5" t="s">
        <v>113</v>
      </c>
    </row>
    <row r="126" spans="1:7" ht="12.75" customHeight="1" x14ac:dyDescent="0.2">
      <c r="A126" s="1"/>
      <c r="B126" s="39" t="s">
        <v>25</v>
      </c>
      <c r="C126" s="53">
        <v>40</v>
      </c>
      <c r="D126" s="41" t="s">
        <v>2</v>
      </c>
      <c r="E126" s="73">
        <v>0</v>
      </c>
      <c r="F126" s="74">
        <f t="shared" si="9"/>
        <v>0</v>
      </c>
      <c r="G126" s="5" t="s">
        <v>113</v>
      </c>
    </row>
    <row r="127" spans="1:7" ht="12.75" customHeight="1" x14ac:dyDescent="0.2">
      <c r="A127" s="1"/>
      <c r="B127" s="39" t="s">
        <v>108</v>
      </c>
      <c r="C127" s="53">
        <v>60</v>
      </c>
      <c r="D127" s="41" t="s">
        <v>2</v>
      </c>
      <c r="E127" s="73">
        <v>0</v>
      </c>
      <c r="F127" s="74">
        <f t="shared" si="9"/>
        <v>0</v>
      </c>
      <c r="G127" s="5" t="s">
        <v>27</v>
      </c>
    </row>
    <row r="128" spans="1:7" ht="12.75" customHeight="1" x14ac:dyDescent="0.2">
      <c r="A128" s="1"/>
      <c r="B128" s="39" t="s">
        <v>63</v>
      </c>
      <c r="C128" s="53">
        <v>175</v>
      </c>
      <c r="D128" s="41" t="s">
        <v>2</v>
      </c>
      <c r="E128" s="73">
        <v>0</v>
      </c>
      <c r="F128" s="74">
        <f t="shared" si="9"/>
        <v>0</v>
      </c>
      <c r="G128" s="5"/>
    </row>
    <row r="129" spans="1:7" ht="12.75" customHeight="1" x14ac:dyDescent="0.2">
      <c r="A129" s="1"/>
      <c r="B129" s="39" t="s">
        <v>62</v>
      </c>
      <c r="C129" s="53">
        <v>15</v>
      </c>
      <c r="D129" s="41" t="s">
        <v>2</v>
      </c>
      <c r="E129" s="73">
        <v>0</v>
      </c>
      <c r="F129" s="74">
        <f t="shared" si="9"/>
        <v>0</v>
      </c>
      <c r="G129" s="5"/>
    </row>
    <row r="130" spans="1:7" ht="12.75" customHeight="1" x14ac:dyDescent="0.2">
      <c r="A130" s="1"/>
      <c r="B130" s="39" t="s">
        <v>60</v>
      </c>
      <c r="C130" s="53">
        <v>15</v>
      </c>
      <c r="D130" s="41" t="s">
        <v>2</v>
      </c>
      <c r="E130" s="73">
        <v>0</v>
      </c>
      <c r="F130" s="74">
        <f t="shared" si="9"/>
        <v>0</v>
      </c>
      <c r="G130" s="5"/>
    </row>
    <row r="131" spans="1:7" ht="12.75" customHeight="1" x14ac:dyDescent="0.2">
      <c r="A131" s="1"/>
      <c r="B131" s="39" t="s">
        <v>58</v>
      </c>
      <c r="C131" s="53">
        <v>20</v>
      </c>
      <c r="D131" s="41" t="s">
        <v>2</v>
      </c>
      <c r="E131" s="73">
        <v>0</v>
      </c>
      <c r="F131" s="74">
        <f t="shared" si="9"/>
        <v>0</v>
      </c>
      <c r="G131" s="5"/>
    </row>
    <row r="132" spans="1:7" ht="12.75" customHeight="1" x14ac:dyDescent="0.2">
      <c r="A132" s="1"/>
      <c r="B132" s="54" t="s">
        <v>11</v>
      </c>
      <c r="C132" s="53">
        <v>2</v>
      </c>
      <c r="D132" s="41" t="s">
        <v>3</v>
      </c>
      <c r="E132" s="73">
        <v>0</v>
      </c>
      <c r="F132" s="74">
        <f t="shared" si="9"/>
        <v>0</v>
      </c>
      <c r="G132" s="5"/>
    </row>
    <row r="133" spans="1:7" ht="12.75" customHeight="1" x14ac:dyDescent="0.2">
      <c r="A133" s="1"/>
      <c r="B133" s="39" t="s">
        <v>22</v>
      </c>
      <c r="C133" s="53">
        <v>1</v>
      </c>
      <c r="D133" s="41" t="s">
        <v>3</v>
      </c>
      <c r="E133" s="73">
        <v>0</v>
      </c>
      <c r="F133" s="74">
        <f t="shared" si="9"/>
        <v>0</v>
      </c>
      <c r="G133" s="5" t="s">
        <v>114</v>
      </c>
    </row>
    <row r="134" spans="1:7" ht="12.75" customHeight="1" x14ac:dyDescent="0.2">
      <c r="A134" s="1"/>
      <c r="B134" s="39" t="s">
        <v>32</v>
      </c>
      <c r="C134" s="53">
        <f>172+50</f>
        <v>222</v>
      </c>
      <c r="D134" s="41" t="s">
        <v>2</v>
      </c>
      <c r="E134" s="73">
        <v>0</v>
      </c>
      <c r="F134" s="74">
        <f>C134*E134</f>
        <v>0</v>
      </c>
      <c r="G134" s="5" t="s">
        <v>116</v>
      </c>
    </row>
    <row r="135" spans="1:7" ht="12.75" customHeight="1" x14ac:dyDescent="0.2">
      <c r="A135" s="1"/>
      <c r="B135" s="39"/>
      <c r="C135" s="53"/>
      <c r="D135" s="41"/>
      <c r="E135" s="73"/>
      <c r="F135" s="74"/>
      <c r="G135" s="5"/>
    </row>
    <row r="136" spans="1:7" ht="12.75" customHeight="1" x14ac:dyDescent="0.2">
      <c r="A136" s="1" t="s">
        <v>174</v>
      </c>
      <c r="B136" s="39"/>
      <c r="C136" s="53"/>
      <c r="D136" s="41"/>
      <c r="E136" s="73"/>
      <c r="F136" s="74"/>
      <c r="G136" s="5"/>
    </row>
    <row r="137" spans="1:7" ht="12.75" customHeight="1" x14ac:dyDescent="0.2">
      <c r="A137" s="1" t="s">
        <v>175</v>
      </c>
      <c r="B137" s="39" t="s">
        <v>176</v>
      </c>
      <c r="C137" s="53">
        <v>1</v>
      </c>
      <c r="D137" s="41" t="s">
        <v>3</v>
      </c>
      <c r="E137" s="73">
        <v>0</v>
      </c>
      <c r="F137" s="74">
        <f t="shared" ref="F137:F158" si="10">C137*E137</f>
        <v>0</v>
      </c>
      <c r="G137" s="5" t="s">
        <v>225</v>
      </c>
    </row>
    <row r="138" spans="1:7" ht="12.75" customHeight="1" x14ac:dyDescent="0.2">
      <c r="A138" s="1"/>
      <c r="B138" s="39" t="s">
        <v>177</v>
      </c>
      <c r="C138" s="55">
        <v>1</v>
      </c>
      <c r="D138" s="41" t="s">
        <v>3</v>
      </c>
      <c r="E138" s="73">
        <v>0</v>
      </c>
      <c r="F138" s="74">
        <f t="shared" si="10"/>
        <v>0</v>
      </c>
      <c r="G138" s="5" t="s">
        <v>118</v>
      </c>
    </row>
    <row r="139" spans="1:7" ht="12.75" customHeight="1" x14ac:dyDescent="0.2">
      <c r="A139" s="1"/>
      <c r="B139" s="39" t="s">
        <v>178</v>
      </c>
      <c r="C139" s="55">
        <v>1</v>
      </c>
      <c r="D139" s="41" t="s">
        <v>3</v>
      </c>
      <c r="E139" s="73">
        <v>0</v>
      </c>
      <c r="F139" s="74">
        <f t="shared" si="10"/>
        <v>0</v>
      </c>
      <c r="G139" s="5" t="s">
        <v>118</v>
      </c>
    </row>
    <row r="140" spans="1:7" ht="12.75" customHeight="1" x14ac:dyDescent="0.2">
      <c r="A140" s="1"/>
      <c r="B140" s="39" t="s">
        <v>179</v>
      </c>
      <c r="C140" s="53">
        <v>1</v>
      </c>
      <c r="D140" s="41" t="s">
        <v>3</v>
      </c>
      <c r="E140" s="73">
        <v>0</v>
      </c>
      <c r="F140" s="74">
        <f t="shared" si="10"/>
        <v>0</v>
      </c>
      <c r="G140" s="5" t="s">
        <v>118</v>
      </c>
    </row>
    <row r="141" spans="1:7" ht="12.75" customHeight="1" x14ac:dyDescent="0.2">
      <c r="A141" s="1"/>
      <c r="B141" s="39" t="s">
        <v>168</v>
      </c>
      <c r="C141" s="53">
        <v>1</v>
      </c>
      <c r="D141" s="41" t="s">
        <v>3</v>
      </c>
      <c r="E141" s="73">
        <v>0</v>
      </c>
      <c r="F141" s="74">
        <f t="shared" si="10"/>
        <v>0</v>
      </c>
      <c r="G141" s="5" t="s">
        <v>118</v>
      </c>
    </row>
    <row r="142" spans="1:7" ht="12.75" customHeight="1" x14ac:dyDescent="0.2">
      <c r="A142" s="1"/>
      <c r="B142" s="39" t="s">
        <v>180</v>
      </c>
      <c r="C142" s="53">
        <v>1</v>
      </c>
      <c r="D142" s="41" t="s">
        <v>3</v>
      </c>
      <c r="E142" s="73">
        <v>0</v>
      </c>
      <c r="F142" s="74">
        <f t="shared" si="10"/>
        <v>0</v>
      </c>
      <c r="G142" s="5" t="s">
        <v>118</v>
      </c>
    </row>
    <row r="143" spans="1:7" ht="12.75" customHeight="1" x14ac:dyDescent="0.2">
      <c r="A143" s="1"/>
      <c r="B143" s="39" t="s">
        <v>181</v>
      </c>
      <c r="C143" s="53">
        <f>1+1</f>
        <v>2</v>
      </c>
      <c r="D143" s="41" t="s">
        <v>3</v>
      </c>
      <c r="E143" s="73">
        <v>0</v>
      </c>
      <c r="F143" s="74">
        <f t="shared" si="10"/>
        <v>0</v>
      </c>
      <c r="G143" s="5" t="s">
        <v>118</v>
      </c>
    </row>
    <row r="144" spans="1:7" ht="12.75" customHeight="1" x14ac:dyDescent="0.2">
      <c r="A144" s="1"/>
      <c r="B144" s="39" t="s">
        <v>182</v>
      </c>
      <c r="C144" s="53">
        <v>1</v>
      </c>
      <c r="D144" s="41" t="s">
        <v>3</v>
      </c>
      <c r="E144" s="73">
        <v>0</v>
      </c>
      <c r="F144" s="74">
        <f t="shared" si="10"/>
        <v>0</v>
      </c>
      <c r="G144" s="5" t="s">
        <v>183</v>
      </c>
    </row>
    <row r="145" spans="1:7" ht="12.75" customHeight="1" x14ac:dyDescent="0.2">
      <c r="A145" s="1"/>
      <c r="B145" s="39" t="s">
        <v>184</v>
      </c>
      <c r="C145" s="53">
        <v>1</v>
      </c>
      <c r="D145" s="41" t="s">
        <v>3</v>
      </c>
      <c r="E145" s="73">
        <v>0</v>
      </c>
      <c r="F145" s="74">
        <f t="shared" si="10"/>
        <v>0</v>
      </c>
      <c r="G145" s="5" t="s">
        <v>118</v>
      </c>
    </row>
    <row r="146" spans="1:7" ht="12.75" customHeight="1" x14ac:dyDescent="0.2">
      <c r="A146" s="1"/>
      <c r="B146" s="39" t="s">
        <v>47</v>
      </c>
      <c r="C146" s="53">
        <f>1+1</f>
        <v>2</v>
      </c>
      <c r="D146" s="41" t="s">
        <v>3</v>
      </c>
      <c r="E146" s="73">
        <v>0</v>
      </c>
      <c r="F146" s="74">
        <f t="shared" si="10"/>
        <v>0</v>
      </c>
      <c r="G146" s="5"/>
    </row>
    <row r="147" spans="1:7" ht="12.75" customHeight="1" x14ac:dyDescent="0.2">
      <c r="A147" s="1"/>
      <c r="B147" s="39" t="s">
        <v>112</v>
      </c>
      <c r="C147" s="53">
        <f>1+3</f>
        <v>4</v>
      </c>
      <c r="D147" s="41" t="s">
        <v>3</v>
      </c>
      <c r="E147" s="73">
        <v>0</v>
      </c>
      <c r="F147" s="74">
        <f t="shared" si="10"/>
        <v>0</v>
      </c>
      <c r="G147" s="5"/>
    </row>
    <row r="148" spans="1:7" ht="12.75" customHeight="1" x14ac:dyDescent="0.2">
      <c r="A148" s="1"/>
      <c r="B148" s="39" t="s">
        <v>185</v>
      </c>
      <c r="C148" s="53">
        <f>2+1+2</f>
        <v>5</v>
      </c>
      <c r="D148" s="41" t="s">
        <v>3</v>
      </c>
      <c r="E148" s="73">
        <v>0</v>
      </c>
      <c r="F148" s="74">
        <f t="shared" si="10"/>
        <v>0</v>
      </c>
      <c r="G148" s="5"/>
    </row>
    <row r="149" spans="1:7" ht="12.75" customHeight="1" x14ac:dyDescent="0.2">
      <c r="A149" s="1"/>
      <c r="B149" s="39" t="s">
        <v>36</v>
      </c>
      <c r="C149" s="53">
        <f>2+2</f>
        <v>4</v>
      </c>
      <c r="D149" s="41" t="s">
        <v>3</v>
      </c>
      <c r="E149" s="73">
        <v>0</v>
      </c>
      <c r="F149" s="74">
        <f t="shared" si="10"/>
        <v>0</v>
      </c>
      <c r="G149" s="5" t="s">
        <v>35</v>
      </c>
    </row>
    <row r="150" spans="1:7" ht="12.75" customHeight="1" x14ac:dyDescent="0.2">
      <c r="A150" s="1"/>
      <c r="B150" s="39" t="s">
        <v>34</v>
      </c>
      <c r="C150" s="53">
        <v>4</v>
      </c>
      <c r="D150" s="41" t="s">
        <v>3</v>
      </c>
      <c r="E150" s="73">
        <v>0</v>
      </c>
      <c r="F150" s="74">
        <f t="shared" si="10"/>
        <v>0</v>
      </c>
      <c r="G150" s="61"/>
    </row>
    <row r="151" spans="1:7" ht="12.75" customHeight="1" x14ac:dyDescent="0.2">
      <c r="A151" s="1"/>
      <c r="B151" s="39" t="s">
        <v>20</v>
      </c>
      <c r="C151" s="53">
        <v>4</v>
      </c>
      <c r="D151" s="41" t="s">
        <v>3</v>
      </c>
      <c r="E151" s="73">
        <v>0</v>
      </c>
      <c r="F151" s="74">
        <f t="shared" si="10"/>
        <v>0</v>
      </c>
      <c r="G151" s="5" t="s">
        <v>117</v>
      </c>
    </row>
    <row r="152" spans="1:7" ht="12.75" customHeight="1" x14ac:dyDescent="0.2">
      <c r="A152" s="1"/>
      <c r="B152" s="54" t="s">
        <v>30</v>
      </c>
      <c r="C152" s="53">
        <f>2+2</f>
        <v>4</v>
      </c>
      <c r="D152" s="41" t="s">
        <v>3</v>
      </c>
      <c r="E152" s="73">
        <v>0</v>
      </c>
      <c r="F152" s="74">
        <f t="shared" si="10"/>
        <v>0</v>
      </c>
      <c r="G152" s="5" t="s">
        <v>29</v>
      </c>
    </row>
    <row r="153" spans="1:7" ht="12.75" customHeight="1" x14ac:dyDescent="0.2">
      <c r="A153" s="1"/>
      <c r="B153" s="39" t="s">
        <v>186</v>
      </c>
      <c r="C153" s="53">
        <f>732+1392+1402+396</f>
        <v>3922</v>
      </c>
      <c r="D153" s="41" t="s">
        <v>2</v>
      </c>
      <c r="E153" s="73">
        <v>0</v>
      </c>
      <c r="F153" s="74">
        <f t="shared" si="10"/>
        <v>0</v>
      </c>
      <c r="G153" s="5" t="s">
        <v>113</v>
      </c>
    </row>
    <row r="154" spans="1:7" ht="12.75" customHeight="1" x14ac:dyDescent="0.2">
      <c r="A154" s="1"/>
      <c r="B154" s="39" t="s">
        <v>48</v>
      </c>
      <c r="C154" s="53">
        <f>155+1890+1368</f>
        <v>3413</v>
      </c>
      <c r="D154" s="41" t="s">
        <v>2</v>
      </c>
      <c r="E154" s="73">
        <v>0</v>
      </c>
      <c r="F154" s="74">
        <f t="shared" si="10"/>
        <v>0</v>
      </c>
      <c r="G154" s="5" t="s">
        <v>27</v>
      </c>
    </row>
    <row r="155" spans="1:7" ht="12.75" customHeight="1" x14ac:dyDescent="0.2">
      <c r="A155" s="1"/>
      <c r="B155" s="39" t="s">
        <v>61</v>
      </c>
      <c r="C155" s="53">
        <f>732+1392+1402+396</f>
        <v>3922</v>
      </c>
      <c r="D155" s="41" t="s">
        <v>2</v>
      </c>
      <c r="E155" s="73">
        <v>0</v>
      </c>
      <c r="F155" s="74">
        <f t="shared" si="10"/>
        <v>0</v>
      </c>
      <c r="G155" s="5"/>
    </row>
    <row r="156" spans="1:7" ht="12.75" customHeight="1" x14ac:dyDescent="0.2">
      <c r="A156" s="1"/>
      <c r="B156" s="39" t="s">
        <v>187</v>
      </c>
      <c r="C156" s="53">
        <f>1890+1368</f>
        <v>3258</v>
      </c>
      <c r="D156" s="41" t="s">
        <v>2</v>
      </c>
      <c r="E156" s="73">
        <v>0</v>
      </c>
      <c r="F156" s="74">
        <f t="shared" si="10"/>
        <v>0</v>
      </c>
      <c r="G156" s="5"/>
    </row>
    <row r="157" spans="1:7" ht="12.75" customHeight="1" x14ac:dyDescent="0.2">
      <c r="A157" s="1"/>
      <c r="B157" s="54" t="s">
        <v>11</v>
      </c>
      <c r="C157" s="53">
        <f>4+6</f>
        <v>10</v>
      </c>
      <c r="D157" s="41" t="s">
        <v>3</v>
      </c>
      <c r="E157" s="73">
        <v>0</v>
      </c>
      <c r="F157" s="74">
        <f t="shared" si="10"/>
        <v>0</v>
      </c>
      <c r="G157" s="5"/>
    </row>
    <row r="158" spans="1:7" ht="12.75" customHeight="1" x14ac:dyDescent="0.2">
      <c r="A158" s="1"/>
      <c r="B158" s="39" t="s">
        <v>22</v>
      </c>
      <c r="C158" s="53">
        <v>2</v>
      </c>
      <c r="D158" s="41" t="s">
        <v>3</v>
      </c>
      <c r="E158" s="73">
        <v>0</v>
      </c>
      <c r="F158" s="74">
        <f t="shared" si="10"/>
        <v>0</v>
      </c>
      <c r="G158" s="5" t="s">
        <v>114</v>
      </c>
    </row>
    <row r="159" spans="1:7" ht="12.75" customHeight="1" x14ac:dyDescent="0.2">
      <c r="A159" s="1"/>
      <c r="B159" s="39" t="s">
        <v>32</v>
      </c>
      <c r="C159" s="53">
        <f>155+945+685+732+1392+1402+237+159</f>
        <v>5707</v>
      </c>
      <c r="D159" s="41" t="s">
        <v>2</v>
      </c>
      <c r="E159" s="73">
        <v>0</v>
      </c>
      <c r="F159" s="74">
        <f>C159*E159</f>
        <v>0</v>
      </c>
      <c r="G159" s="5" t="s">
        <v>116</v>
      </c>
    </row>
    <row r="160" spans="1:7" ht="12.75" customHeight="1" x14ac:dyDescent="0.2">
      <c r="A160" s="1"/>
      <c r="B160" s="39"/>
      <c r="C160" s="53"/>
      <c r="D160" s="41"/>
      <c r="E160" s="73"/>
      <c r="F160" s="74"/>
      <c r="G160" s="5"/>
    </row>
    <row r="161" spans="1:7" ht="12.75" customHeight="1" x14ac:dyDescent="0.2">
      <c r="A161" s="1" t="s">
        <v>188</v>
      </c>
      <c r="B161" s="39"/>
      <c r="C161" s="53"/>
      <c r="D161" s="41"/>
      <c r="E161" s="73"/>
      <c r="F161" s="74"/>
      <c r="G161" s="5"/>
    </row>
    <row r="162" spans="1:7" ht="12.75" customHeight="1" x14ac:dyDescent="0.2">
      <c r="A162" s="1" t="s">
        <v>189</v>
      </c>
      <c r="B162" s="39" t="s">
        <v>45</v>
      </c>
      <c r="C162" s="53">
        <v>1</v>
      </c>
      <c r="D162" s="41" t="s">
        <v>3</v>
      </c>
      <c r="E162" s="73">
        <v>0</v>
      </c>
      <c r="F162" s="74">
        <f t="shared" ref="F162:F170" si="11">C162*E162</f>
        <v>0</v>
      </c>
      <c r="G162" s="5" t="s">
        <v>225</v>
      </c>
    </row>
    <row r="163" spans="1:7" ht="12.75" customHeight="1" x14ac:dyDescent="0.2">
      <c r="A163" s="1"/>
      <c r="B163" s="39" t="s">
        <v>42</v>
      </c>
      <c r="C163" s="55">
        <v>1</v>
      </c>
      <c r="D163" s="41" t="s">
        <v>3</v>
      </c>
      <c r="E163" s="73">
        <v>0</v>
      </c>
      <c r="F163" s="74">
        <f t="shared" si="11"/>
        <v>0</v>
      </c>
      <c r="G163" s="5" t="s">
        <v>118</v>
      </c>
    </row>
    <row r="164" spans="1:7" ht="12.75" customHeight="1" x14ac:dyDescent="0.2">
      <c r="A164" s="1"/>
      <c r="B164" s="39" t="s">
        <v>112</v>
      </c>
      <c r="C164" s="53">
        <v>1</v>
      </c>
      <c r="D164" s="41" t="s">
        <v>3</v>
      </c>
      <c r="E164" s="73">
        <v>0</v>
      </c>
      <c r="F164" s="74">
        <f t="shared" si="11"/>
        <v>0</v>
      </c>
      <c r="G164" s="5"/>
    </row>
    <row r="165" spans="1:7" ht="12.75" customHeight="1" x14ac:dyDescent="0.2">
      <c r="A165" s="1"/>
      <c r="B165" s="39" t="s">
        <v>108</v>
      </c>
      <c r="C165" s="53">
        <v>230</v>
      </c>
      <c r="D165" s="41" t="s">
        <v>2</v>
      </c>
      <c r="E165" s="73">
        <v>0</v>
      </c>
      <c r="F165" s="74">
        <f t="shared" si="11"/>
        <v>0</v>
      </c>
      <c r="G165" s="5" t="s">
        <v>27</v>
      </c>
    </row>
    <row r="166" spans="1:7" ht="12.75" customHeight="1" x14ac:dyDescent="0.2">
      <c r="A166" s="1"/>
      <c r="B166" s="39" t="s">
        <v>25</v>
      </c>
      <c r="C166" s="53">
        <v>15</v>
      </c>
      <c r="D166" s="41" t="s">
        <v>2</v>
      </c>
      <c r="E166" s="73">
        <v>0</v>
      </c>
      <c r="F166" s="74">
        <f t="shared" si="11"/>
        <v>0</v>
      </c>
      <c r="G166" s="5" t="s">
        <v>27</v>
      </c>
    </row>
    <row r="167" spans="1:7" ht="12.75" customHeight="1" x14ac:dyDescent="0.2">
      <c r="A167" s="1"/>
      <c r="B167" s="39" t="s">
        <v>58</v>
      </c>
      <c r="C167" s="53">
        <v>25</v>
      </c>
      <c r="D167" s="41" t="s">
        <v>2</v>
      </c>
      <c r="E167" s="73">
        <v>0</v>
      </c>
      <c r="F167" s="74">
        <f t="shared" si="11"/>
        <v>0</v>
      </c>
      <c r="G167" s="5"/>
    </row>
    <row r="168" spans="1:7" ht="12.75" customHeight="1" x14ac:dyDescent="0.2">
      <c r="A168" s="1"/>
      <c r="B168" s="54" t="s">
        <v>11</v>
      </c>
      <c r="C168" s="53">
        <v>2</v>
      </c>
      <c r="D168" s="41" t="s">
        <v>3</v>
      </c>
      <c r="E168" s="73">
        <v>0</v>
      </c>
      <c r="F168" s="74">
        <f t="shared" si="11"/>
        <v>0</v>
      </c>
      <c r="G168" s="5"/>
    </row>
    <row r="169" spans="1:7" ht="12.75" customHeight="1" x14ac:dyDescent="0.2">
      <c r="A169" s="1"/>
      <c r="B169" s="39" t="s">
        <v>23</v>
      </c>
      <c r="C169" s="53">
        <v>1</v>
      </c>
      <c r="D169" s="41" t="s">
        <v>3</v>
      </c>
      <c r="E169" s="73">
        <v>0</v>
      </c>
      <c r="F169" s="74">
        <f t="shared" si="11"/>
        <v>0</v>
      </c>
      <c r="G169" s="5" t="s">
        <v>120</v>
      </c>
    </row>
    <row r="170" spans="1:7" ht="12.75" customHeight="1" x14ac:dyDescent="0.2">
      <c r="A170" s="1"/>
      <c r="B170" s="39" t="s">
        <v>21</v>
      </c>
      <c r="C170" s="53">
        <v>190</v>
      </c>
      <c r="D170" s="41" t="s">
        <v>2</v>
      </c>
      <c r="E170" s="73">
        <v>0</v>
      </c>
      <c r="F170" s="74">
        <f t="shared" si="11"/>
        <v>0</v>
      </c>
      <c r="G170" s="5" t="s">
        <v>31</v>
      </c>
    </row>
    <row r="171" spans="1:7" ht="12.75" customHeight="1" x14ac:dyDescent="0.2">
      <c r="A171" s="1"/>
      <c r="B171" s="39"/>
      <c r="C171" s="53"/>
      <c r="D171" s="41"/>
      <c r="E171" s="73"/>
      <c r="F171" s="74"/>
      <c r="G171" s="5"/>
    </row>
    <row r="172" spans="1:7" ht="12.75" customHeight="1" x14ac:dyDescent="0.2">
      <c r="A172" s="1" t="s">
        <v>190</v>
      </c>
      <c r="B172" s="39"/>
      <c r="C172" s="53"/>
      <c r="D172" s="41"/>
      <c r="E172" s="73"/>
      <c r="F172" s="74"/>
      <c r="G172" s="5"/>
    </row>
    <row r="173" spans="1:7" ht="12.75" customHeight="1" x14ac:dyDescent="0.2">
      <c r="A173" s="1" t="s">
        <v>191</v>
      </c>
      <c r="B173" s="39" t="s">
        <v>45</v>
      </c>
      <c r="C173" s="53">
        <v>1</v>
      </c>
      <c r="D173" s="41" t="s">
        <v>3</v>
      </c>
      <c r="E173" s="73">
        <v>0</v>
      </c>
      <c r="F173" s="74">
        <f t="shared" ref="F173:F182" si="12">C173*E173</f>
        <v>0</v>
      </c>
      <c r="G173" s="5" t="s">
        <v>225</v>
      </c>
    </row>
    <row r="174" spans="1:7" ht="12.75" customHeight="1" x14ac:dyDescent="0.2">
      <c r="A174" s="1"/>
      <c r="B174" s="39" t="s">
        <v>42</v>
      </c>
      <c r="C174" s="55">
        <v>1</v>
      </c>
      <c r="D174" s="41" t="s">
        <v>3</v>
      </c>
      <c r="E174" s="73">
        <v>0</v>
      </c>
      <c r="F174" s="74">
        <f t="shared" si="12"/>
        <v>0</v>
      </c>
      <c r="G174" s="5" t="s">
        <v>118</v>
      </c>
    </row>
    <row r="175" spans="1:7" ht="12.75" customHeight="1" x14ac:dyDescent="0.2">
      <c r="A175" s="1"/>
      <c r="B175" s="39" t="s">
        <v>36</v>
      </c>
      <c r="C175" s="53">
        <v>1</v>
      </c>
      <c r="D175" s="41" t="s">
        <v>3</v>
      </c>
      <c r="E175" s="73">
        <v>0</v>
      </c>
      <c r="F175" s="74">
        <f t="shared" si="12"/>
        <v>0</v>
      </c>
      <c r="G175" s="5" t="s">
        <v>35</v>
      </c>
    </row>
    <row r="176" spans="1:7" ht="12.75" customHeight="1" x14ac:dyDescent="0.2">
      <c r="A176" s="1"/>
      <c r="B176" s="39" t="s">
        <v>34</v>
      </c>
      <c r="C176" s="53">
        <v>1</v>
      </c>
      <c r="D176" s="41" t="s">
        <v>3</v>
      </c>
      <c r="E176" s="73">
        <v>0</v>
      </c>
      <c r="F176" s="74">
        <f t="shared" si="12"/>
        <v>0</v>
      </c>
      <c r="G176" s="61"/>
    </row>
    <row r="177" spans="1:7" ht="12.75" customHeight="1" x14ac:dyDescent="0.2">
      <c r="A177" s="1"/>
      <c r="B177" s="39" t="s">
        <v>20</v>
      </c>
      <c r="C177" s="53">
        <v>1</v>
      </c>
      <c r="D177" s="41" t="s">
        <v>3</v>
      </c>
      <c r="E177" s="73">
        <v>0</v>
      </c>
      <c r="F177" s="74">
        <f t="shared" si="12"/>
        <v>0</v>
      </c>
      <c r="G177" s="5" t="s">
        <v>117</v>
      </c>
    </row>
    <row r="178" spans="1:7" ht="12.75" customHeight="1" x14ac:dyDescent="0.2">
      <c r="A178" s="1"/>
      <c r="B178" s="39" t="s">
        <v>112</v>
      </c>
      <c r="C178" s="53">
        <v>1</v>
      </c>
      <c r="D178" s="41" t="s">
        <v>3</v>
      </c>
      <c r="E178" s="73">
        <v>0</v>
      </c>
      <c r="F178" s="74">
        <f t="shared" si="12"/>
        <v>0</v>
      </c>
      <c r="G178" s="5"/>
    </row>
    <row r="179" spans="1:7" ht="12.75" customHeight="1" x14ac:dyDescent="0.2">
      <c r="A179" s="1"/>
      <c r="B179" s="39" t="s">
        <v>25</v>
      </c>
      <c r="C179" s="53">
        <v>40</v>
      </c>
      <c r="D179" s="41" t="s">
        <v>2</v>
      </c>
      <c r="E179" s="73">
        <v>0</v>
      </c>
      <c r="F179" s="74">
        <f t="shared" si="12"/>
        <v>0</v>
      </c>
      <c r="G179" s="5" t="s">
        <v>27</v>
      </c>
    </row>
    <row r="180" spans="1:7" ht="12.75" customHeight="1" x14ac:dyDescent="0.2">
      <c r="A180" s="1"/>
      <c r="B180" s="39" t="s">
        <v>58</v>
      </c>
      <c r="C180" s="53">
        <v>45</v>
      </c>
      <c r="D180" s="41" t="s">
        <v>2</v>
      </c>
      <c r="E180" s="73">
        <v>0</v>
      </c>
      <c r="F180" s="74">
        <f t="shared" si="12"/>
        <v>0</v>
      </c>
      <c r="G180" s="5"/>
    </row>
    <row r="181" spans="1:7" ht="12.75" customHeight="1" x14ac:dyDescent="0.2">
      <c r="A181" s="1"/>
      <c r="B181" s="54" t="s">
        <v>11</v>
      </c>
      <c r="C181" s="53">
        <v>2</v>
      </c>
      <c r="D181" s="41" t="s">
        <v>3</v>
      </c>
      <c r="E181" s="73">
        <v>0</v>
      </c>
      <c r="F181" s="74">
        <f t="shared" si="12"/>
        <v>0</v>
      </c>
      <c r="G181" s="5"/>
    </row>
    <row r="182" spans="1:7" ht="12.75" customHeight="1" x14ac:dyDescent="0.2">
      <c r="A182" s="1"/>
      <c r="B182" s="39" t="s">
        <v>23</v>
      </c>
      <c r="C182" s="53">
        <v>1</v>
      </c>
      <c r="D182" s="41" t="s">
        <v>3</v>
      </c>
      <c r="E182" s="73">
        <v>0</v>
      </c>
      <c r="F182" s="74">
        <f t="shared" si="12"/>
        <v>0</v>
      </c>
      <c r="G182" s="5" t="s">
        <v>120</v>
      </c>
    </row>
    <row r="183" spans="1:7" ht="12.75" customHeight="1" x14ac:dyDescent="0.2">
      <c r="A183" s="1"/>
      <c r="B183" s="39"/>
      <c r="C183" s="53"/>
      <c r="D183" s="41"/>
      <c r="E183" s="73"/>
      <c r="F183" s="74"/>
      <c r="G183" s="5"/>
    </row>
    <row r="184" spans="1:7" ht="12.75" customHeight="1" x14ac:dyDescent="0.2">
      <c r="A184" s="1" t="s">
        <v>192</v>
      </c>
      <c r="B184" s="39"/>
      <c r="C184" s="53"/>
      <c r="D184" s="41"/>
      <c r="E184" s="73"/>
      <c r="F184" s="74"/>
      <c r="G184" s="5"/>
    </row>
    <row r="185" spans="1:7" ht="12.75" customHeight="1" x14ac:dyDescent="0.2">
      <c r="A185" s="1" t="s">
        <v>193</v>
      </c>
      <c r="B185" s="39" t="s">
        <v>45</v>
      </c>
      <c r="C185" s="53">
        <v>1</v>
      </c>
      <c r="D185" s="41" t="s">
        <v>3</v>
      </c>
      <c r="E185" s="73">
        <v>0</v>
      </c>
      <c r="F185" s="74">
        <f t="shared" ref="F185:F193" si="13">C185*E185</f>
        <v>0</v>
      </c>
      <c r="G185" s="5" t="s">
        <v>225</v>
      </c>
    </row>
    <row r="186" spans="1:7" ht="12.75" customHeight="1" x14ac:dyDescent="0.2">
      <c r="A186" s="1"/>
      <c r="B186" s="39" t="s">
        <v>42</v>
      </c>
      <c r="C186" s="55">
        <v>1</v>
      </c>
      <c r="D186" s="41" t="s">
        <v>3</v>
      </c>
      <c r="E186" s="73">
        <v>0</v>
      </c>
      <c r="F186" s="74">
        <f t="shared" si="13"/>
        <v>0</v>
      </c>
      <c r="G186" s="5" t="s">
        <v>118</v>
      </c>
    </row>
    <row r="187" spans="1:7" ht="12.75" customHeight="1" x14ac:dyDescent="0.2">
      <c r="A187" s="1"/>
      <c r="B187" s="39" t="s">
        <v>112</v>
      </c>
      <c r="C187" s="53">
        <v>1</v>
      </c>
      <c r="D187" s="41" t="s">
        <v>3</v>
      </c>
      <c r="E187" s="73">
        <v>0</v>
      </c>
      <c r="F187" s="74">
        <f t="shared" si="13"/>
        <v>0</v>
      </c>
      <c r="G187" s="5"/>
    </row>
    <row r="188" spans="1:7" ht="12.75" customHeight="1" x14ac:dyDescent="0.2">
      <c r="A188" s="1"/>
      <c r="B188" s="39" t="s">
        <v>108</v>
      </c>
      <c r="C188" s="53">
        <v>150</v>
      </c>
      <c r="D188" s="41" t="s">
        <v>2</v>
      </c>
      <c r="E188" s="73">
        <v>0</v>
      </c>
      <c r="F188" s="74">
        <f t="shared" si="13"/>
        <v>0</v>
      </c>
      <c r="G188" s="5" t="s">
        <v>27</v>
      </c>
    </row>
    <row r="189" spans="1:7" ht="12.75" customHeight="1" x14ac:dyDescent="0.2">
      <c r="A189" s="1"/>
      <c r="B189" s="39" t="s">
        <v>26</v>
      </c>
      <c r="C189" s="53">
        <v>15</v>
      </c>
      <c r="D189" s="41" t="s">
        <v>2</v>
      </c>
      <c r="E189" s="73">
        <v>0</v>
      </c>
      <c r="F189" s="74">
        <f t="shared" si="13"/>
        <v>0</v>
      </c>
      <c r="G189" s="5" t="s">
        <v>27</v>
      </c>
    </row>
    <row r="190" spans="1:7" ht="12.75" customHeight="1" x14ac:dyDescent="0.2">
      <c r="A190" s="1"/>
      <c r="B190" s="39" t="s">
        <v>58</v>
      </c>
      <c r="C190" s="53">
        <v>25</v>
      </c>
      <c r="D190" s="41" t="s">
        <v>2</v>
      </c>
      <c r="E190" s="73">
        <v>0</v>
      </c>
      <c r="F190" s="74">
        <f t="shared" si="13"/>
        <v>0</v>
      </c>
      <c r="G190" s="5"/>
    </row>
    <row r="191" spans="1:7" ht="12.75" customHeight="1" x14ac:dyDescent="0.2">
      <c r="A191" s="1"/>
      <c r="B191" s="54" t="s">
        <v>11</v>
      </c>
      <c r="C191" s="53">
        <v>2</v>
      </c>
      <c r="D191" s="41" t="s">
        <v>3</v>
      </c>
      <c r="E191" s="73">
        <v>0</v>
      </c>
      <c r="F191" s="74">
        <f t="shared" si="13"/>
        <v>0</v>
      </c>
      <c r="G191" s="5"/>
    </row>
    <row r="192" spans="1:7" ht="12.75" customHeight="1" x14ac:dyDescent="0.2">
      <c r="A192" s="1"/>
      <c r="B192" s="39" t="s">
        <v>23</v>
      </c>
      <c r="C192" s="53">
        <v>1</v>
      </c>
      <c r="D192" s="41" t="s">
        <v>3</v>
      </c>
      <c r="E192" s="73">
        <v>0</v>
      </c>
      <c r="F192" s="74">
        <f t="shared" si="13"/>
        <v>0</v>
      </c>
      <c r="G192" s="5" t="s">
        <v>120</v>
      </c>
    </row>
    <row r="193" spans="1:15" ht="12.75" customHeight="1" x14ac:dyDescent="0.2">
      <c r="A193" s="1"/>
      <c r="B193" s="39" t="s">
        <v>21</v>
      </c>
      <c r="C193" s="53">
        <v>150</v>
      </c>
      <c r="D193" s="41" t="s">
        <v>2</v>
      </c>
      <c r="E193" s="73">
        <v>0</v>
      </c>
      <c r="F193" s="74">
        <f t="shared" si="13"/>
        <v>0</v>
      </c>
      <c r="G193" s="5" t="s">
        <v>31</v>
      </c>
    </row>
    <row r="194" spans="1:15" ht="12.75" customHeight="1" x14ac:dyDescent="0.2">
      <c r="A194" s="1"/>
      <c r="B194" s="39"/>
      <c r="C194" s="53"/>
      <c r="D194" s="41"/>
      <c r="E194" s="73"/>
      <c r="F194" s="74"/>
      <c r="G194" s="5"/>
    </row>
    <row r="195" spans="1:15" ht="15.75" x14ac:dyDescent="0.25">
      <c r="A195" s="20"/>
      <c r="B195" s="16"/>
      <c r="C195" s="51"/>
      <c r="D195" s="15"/>
      <c r="E195" s="18" t="s">
        <v>9</v>
      </c>
      <c r="F195" s="17">
        <f>SUM(F7:F194)</f>
        <v>0</v>
      </c>
    </row>
    <row r="196" spans="1:15" x14ac:dyDescent="0.2">
      <c r="A196" s="24"/>
      <c r="B196" s="22"/>
      <c r="C196" s="52"/>
      <c r="D196" s="21"/>
      <c r="E196" s="21"/>
      <c r="F196" s="25" t="s">
        <v>103</v>
      </c>
      <c r="H196" s="19"/>
      <c r="I196" s="19"/>
      <c r="J196" s="19"/>
    </row>
    <row r="197" spans="1:15" x14ac:dyDescent="0.2">
      <c r="A197" s="28"/>
      <c r="B197" s="16"/>
      <c r="C197" s="51"/>
      <c r="D197" s="15"/>
      <c r="E197" s="15"/>
      <c r="F197" s="27"/>
    </row>
    <row r="198" spans="1:15" s="49" customFormat="1" x14ac:dyDescent="0.2">
      <c r="A198" s="3"/>
      <c r="B198" s="6"/>
      <c r="C198" s="50"/>
      <c r="D198" s="3"/>
      <c r="E198" s="3"/>
      <c r="F198" s="19"/>
      <c r="G198" s="8"/>
      <c r="H198" s="10"/>
      <c r="I198" s="10"/>
      <c r="J198" s="10"/>
      <c r="K198" s="10"/>
      <c r="L198" s="10"/>
      <c r="M198" s="10"/>
      <c r="N198" s="10"/>
      <c r="O198" s="10"/>
    </row>
    <row r="199" spans="1:15" s="49" customFormat="1" x14ac:dyDescent="0.2">
      <c r="A199" s="23" t="s">
        <v>12</v>
      </c>
      <c r="B199" s="10" t="s">
        <v>15</v>
      </c>
      <c r="C199" s="48"/>
      <c r="D199" s="3"/>
      <c r="E199" s="3"/>
      <c r="F199" s="3"/>
      <c r="G199" s="8"/>
      <c r="H199" s="10"/>
      <c r="I199" s="10"/>
      <c r="J199" s="10"/>
      <c r="K199" s="10"/>
      <c r="L199" s="10"/>
      <c r="M199" s="10"/>
      <c r="N199" s="10"/>
      <c r="O199" s="10"/>
    </row>
    <row r="200" spans="1:15" s="49" customFormat="1" x14ac:dyDescent="0.2">
      <c r="A200" s="3"/>
      <c r="B200" s="10" t="s">
        <v>13</v>
      </c>
      <c r="C200" s="48"/>
      <c r="D200" s="3"/>
      <c r="E200" s="3"/>
      <c r="F200" s="3"/>
      <c r="G200" s="8"/>
      <c r="H200" s="10"/>
      <c r="I200" s="10"/>
      <c r="J200" s="10"/>
      <c r="K200" s="10"/>
      <c r="L200" s="10"/>
      <c r="M200" s="10"/>
      <c r="N200" s="10"/>
      <c r="O200" s="10"/>
    </row>
    <row r="201" spans="1:15" x14ac:dyDescent="0.2">
      <c r="B201" s="10" t="s">
        <v>14</v>
      </c>
    </row>
    <row r="202" spans="1:15" x14ac:dyDescent="0.2">
      <c r="B202" s="10" t="s">
        <v>16</v>
      </c>
    </row>
    <row r="203" spans="1:15" s="49" customFormat="1" x14ac:dyDescent="0.2">
      <c r="A203" s="3"/>
      <c r="B203" s="10" t="s">
        <v>17</v>
      </c>
      <c r="C203" s="48"/>
      <c r="D203" s="3"/>
      <c r="E203" s="3"/>
      <c r="F203" s="3"/>
      <c r="G203" s="8"/>
      <c r="H203" s="10"/>
      <c r="I203" s="10"/>
      <c r="J203" s="10"/>
      <c r="K203" s="10"/>
      <c r="L203" s="10"/>
      <c r="M203" s="10"/>
      <c r="N203" s="10"/>
      <c r="O203" s="10"/>
    </row>
    <row r="204" spans="1:15" s="49" customFormat="1" x14ac:dyDescent="0.2">
      <c r="A204" s="3"/>
      <c r="B204" s="10" t="s">
        <v>18</v>
      </c>
      <c r="C204" s="48"/>
      <c r="D204" s="3"/>
      <c r="E204" s="3"/>
      <c r="F204" s="3"/>
      <c r="G204" s="8"/>
      <c r="H204" s="10"/>
      <c r="I204" s="10"/>
      <c r="J204" s="10"/>
      <c r="K204" s="10"/>
      <c r="L204" s="10"/>
      <c r="M204" s="10"/>
      <c r="N204" s="10"/>
      <c r="O204" s="10"/>
    </row>
    <row r="228" spans="1:2" x14ac:dyDescent="0.2">
      <c r="A228" s="75" t="s">
        <v>194</v>
      </c>
    </row>
    <row r="229" spans="1:2" x14ac:dyDescent="0.2">
      <c r="A229" s="3">
        <v>1</v>
      </c>
      <c r="B229" s="75" t="s">
        <v>195</v>
      </c>
    </row>
    <row r="230" spans="1:2" x14ac:dyDescent="0.2">
      <c r="A230" s="3">
        <v>1</v>
      </c>
      <c r="B230" s="75" t="s">
        <v>196</v>
      </c>
    </row>
    <row r="231" spans="1:2" x14ac:dyDescent="0.2">
      <c r="A231" s="3">
        <v>1</v>
      </c>
      <c r="B231" s="75" t="s">
        <v>197</v>
      </c>
    </row>
    <row r="232" spans="1:2" x14ac:dyDescent="0.2">
      <c r="A232" s="3">
        <v>1</v>
      </c>
      <c r="B232" s="75" t="s">
        <v>198</v>
      </c>
    </row>
    <row r="233" spans="1:2" x14ac:dyDescent="0.2">
      <c r="A233" s="3">
        <v>1</v>
      </c>
      <c r="B233" s="75" t="s">
        <v>199</v>
      </c>
    </row>
    <row r="234" spans="1:2" x14ac:dyDescent="0.2">
      <c r="A234" s="3">
        <v>1</v>
      </c>
      <c r="B234" s="75" t="s">
        <v>200</v>
      </c>
    </row>
    <row r="235" spans="1:2" x14ac:dyDescent="0.2">
      <c r="A235" s="3">
        <v>1</v>
      </c>
      <c r="B235" s="75" t="s">
        <v>201</v>
      </c>
    </row>
    <row r="236" spans="1:2" x14ac:dyDescent="0.2">
      <c r="A236" s="3">
        <v>1</v>
      </c>
      <c r="B236" s="75" t="s">
        <v>202</v>
      </c>
    </row>
    <row r="237" spans="1:2" x14ac:dyDescent="0.2">
      <c r="A237" s="3">
        <v>155</v>
      </c>
      <c r="B237" s="75" t="s">
        <v>203</v>
      </c>
    </row>
    <row r="238" spans="1:2" x14ac:dyDescent="0.2">
      <c r="A238" s="3">
        <v>1890</v>
      </c>
      <c r="B238" s="75" t="s">
        <v>204</v>
      </c>
    </row>
    <row r="240" spans="1:2" x14ac:dyDescent="0.2">
      <c r="A240" s="75" t="s">
        <v>205</v>
      </c>
    </row>
    <row r="241" spans="1:2" x14ac:dyDescent="0.2">
      <c r="A241" s="3">
        <v>1</v>
      </c>
      <c r="B241" s="75" t="s">
        <v>206</v>
      </c>
    </row>
    <row r="242" spans="1:2" x14ac:dyDescent="0.2">
      <c r="A242" s="3">
        <v>1</v>
      </c>
      <c r="B242" s="75" t="s">
        <v>207</v>
      </c>
    </row>
    <row r="243" spans="1:2" x14ac:dyDescent="0.2">
      <c r="A243" s="3">
        <v>1</v>
      </c>
      <c r="B243" s="75" t="s">
        <v>208</v>
      </c>
    </row>
    <row r="244" spans="1:2" x14ac:dyDescent="0.2">
      <c r="A244" s="3">
        <v>1</v>
      </c>
      <c r="B244" s="75" t="s">
        <v>201</v>
      </c>
    </row>
    <row r="245" spans="1:2" x14ac:dyDescent="0.2">
      <c r="A245" s="3">
        <v>3</v>
      </c>
      <c r="B245" s="75" t="s">
        <v>209</v>
      </c>
    </row>
    <row r="246" spans="1:2" x14ac:dyDescent="0.2">
      <c r="A246" s="3">
        <v>2</v>
      </c>
      <c r="B246" s="75" t="s">
        <v>210</v>
      </c>
    </row>
    <row r="247" spans="1:2" x14ac:dyDescent="0.2">
      <c r="A247" s="3">
        <v>2</v>
      </c>
      <c r="B247" s="75" t="s">
        <v>211</v>
      </c>
    </row>
    <row r="248" spans="1:2" x14ac:dyDescent="0.2">
      <c r="A248" s="3">
        <v>732</v>
      </c>
      <c r="B248" s="75" t="s">
        <v>212</v>
      </c>
    </row>
    <row r="249" spans="1:2" x14ac:dyDescent="0.2">
      <c r="A249" s="3">
        <v>1368</v>
      </c>
      <c r="B249" s="75" t="s">
        <v>213</v>
      </c>
    </row>
    <row r="251" spans="1:2" x14ac:dyDescent="0.2">
      <c r="A251" s="75" t="s">
        <v>214</v>
      </c>
    </row>
    <row r="252" spans="1:2" x14ac:dyDescent="0.2">
      <c r="A252" s="3">
        <v>2</v>
      </c>
      <c r="B252" s="75" t="s">
        <v>215</v>
      </c>
    </row>
    <row r="253" spans="1:2" x14ac:dyDescent="0.2">
      <c r="A253" s="3">
        <v>1392</v>
      </c>
      <c r="B253" s="75" t="s">
        <v>216</v>
      </c>
    </row>
    <row r="255" spans="1:2" x14ac:dyDescent="0.2">
      <c r="A255" s="75" t="s">
        <v>217</v>
      </c>
    </row>
    <row r="256" spans="1:2" x14ac:dyDescent="0.2">
      <c r="A256" s="3">
        <v>1</v>
      </c>
      <c r="B256" s="75" t="s">
        <v>218</v>
      </c>
    </row>
    <row r="257" spans="1:2" x14ac:dyDescent="0.2">
      <c r="A257" s="3">
        <v>1402</v>
      </c>
      <c r="B257" s="75" t="s">
        <v>219</v>
      </c>
    </row>
    <row r="259" spans="1:2" x14ac:dyDescent="0.2">
      <c r="A259" s="75" t="s">
        <v>220</v>
      </c>
    </row>
    <row r="260" spans="1:2" x14ac:dyDescent="0.2">
      <c r="A260" s="3">
        <v>1</v>
      </c>
      <c r="B260" s="75" t="s">
        <v>221</v>
      </c>
    </row>
    <row r="261" spans="1:2" x14ac:dyDescent="0.2">
      <c r="A261" s="3">
        <v>1</v>
      </c>
      <c r="B261" s="75" t="s">
        <v>222</v>
      </c>
    </row>
    <row r="262" spans="1:2" x14ac:dyDescent="0.2">
      <c r="A262" s="3">
        <v>2</v>
      </c>
      <c r="B262" s="75" t="s">
        <v>210</v>
      </c>
    </row>
    <row r="263" spans="1:2" x14ac:dyDescent="0.2">
      <c r="A263" s="3">
        <v>2</v>
      </c>
      <c r="B263" s="75" t="s">
        <v>223</v>
      </c>
    </row>
    <row r="264" spans="1:2" x14ac:dyDescent="0.2">
      <c r="A264" s="3">
        <v>396</v>
      </c>
      <c r="B264" s="75" t="s">
        <v>224</v>
      </c>
    </row>
  </sheetData>
  <mergeCells count="2">
    <mergeCell ref="B5:F5"/>
    <mergeCell ref="G5:G6"/>
  </mergeCells>
  <pageMargins left="0.5" right="0.5" top="0.5" bottom="0.5" header="0.3" footer="0.3"/>
  <pageSetup scale="96" fitToHeight="0" orientation="portrait" r:id="rId1"/>
  <headerFooter alignWithMargins="0">
    <oddFooter>&amp;C&amp;P of &amp;N</oddFoot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16</vt:i4>
      </vt:variant>
    </vt:vector>
  </HeadingPairs>
  <TitlesOfParts>
    <vt:vector size="24" baseType="lpstr">
      <vt:lpstr>TRFC, TTC - SOSSAMAN TRK 120</vt:lpstr>
      <vt:lpstr>TRFC, TTC - PECOS</vt:lpstr>
      <vt:lpstr>TRFC, TTC - SOSSAMAN</vt:lpstr>
      <vt:lpstr>TRFC, TTC - ELLSWORTH</vt:lpstr>
      <vt:lpstr>TRFC, TTC - CRISMON</vt:lpstr>
      <vt:lpstr>TRFC, TTC - SIGNAL BUTTE</vt:lpstr>
      <vt:lpstr>TRFC, TTC - PECOS (EAST)</vt:lpstr>
      <vt:lpstr>UTIL, ELECTRICAL</vt:lpstr>
      <vt:lpstr>'TRFC, TTC - CRISMON'!Print_Area</vt:lpstr>
      <vt:lpstr>'TRFC, TTC - ELLSWORTH'!Print_Area</vt:lpstr>
      <vt:lpstr>'TRFC, TTC - PECOS'!Print_Area</vt:lpstr>
      <vt:lpstr>'TRFC, TTC - PECOS (EAST)'!Print_Area</vt:lpstr>
      <vt:lpstr>'TRFC, TTC - SIGNAL BUTTE'!Print_Area</vt:lpstr>
      <vt:lpstr>'TRFC, TTC - SOSSAMAN'!Print_Area</vt:lpstr>
      <vt:lpstr>'TRFC, TTC - SOSSAMAN TRK 120'!Print_Area</vt:lpstr>
      <vt:lpstr>'UTIL, ELECTRICAL'!Print_Area</vt:lpstr>
      <vt:lpstr>'TRFC, TTC - CRISMON'!Print_Titles</vt:lpstr>
      <vt:lpstr>'TRFC, TTC - ELLSWORTH'!Print_Titles</vt:lpstr>
      <vt:lpstr>'TRFC, TTC - PECOS'!Print_Titles</vt:lpstr>
      <vt:lpstr>'TRFC, TTC - PECOS (EAST)'!Print_Titles</vt:lpstr>
      <vt:lpstr>'TRFC, TTC - SIGNAL BUTTE'!Print_Titles</vt:lpstr>
      <vt:lpstr>'TRFC, TTC - SOSSAMAN'!Print_Titles</vt:lpstr>
      <vt:lpstr>'TRFC, TTC - SOSSAMAN TRK 120'!Print_Titles</vt:lpstr>
      <vt:lpstr>'UTIL, ELECTRICAL'!Print_Titles</vt:lpstr>
    </vt:vector>
  </TitlesOfParts>
  <Company>Union Pacific Railroad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Back Office</dc:title>
  <dc:creator>bmms744</dc:creator>
  <cp:lastModifiedBy>Justin Mohlman</cp:lastModifiedBy>
  <cp:lastPrinted>2017-03-14T10:29:18Z</cp:lastPrinted>
  <dcterms:created xsi:type="dcterms:W3CDTF">2007-09-28T15:56:49Z</dcterms:created>
  <dcterms:modified xsi:type="dcterms:W3CDTF">2026-03-10T10:57:46Z</dcterms:modified>
</cp:coreProperties>
</file>